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2" activeTab="2"/>
  </bookViews>
  <sheets>
    <sheet name="ομαδα 3-10 χριστινα" sheetId="1" r:id="rId1"/>
    <sheet name="ΣΥΝΟΛΙΚΟΣ ΠΡΟΫΠΟΛΟΓΙΣΜΟΣ" sheetId="2" r:id="rId2"/>
    <sheet name="ΠΡΟΫΠΟΛΟΓΙΣΜΟΣ ΜΕΛΕΤΗΣ" sheetId="3" r:id="rId3"/>
  </sheet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4_0">#REF!*#REF!</definedName>
    <definedName name="__shared_1_5_0">#REF!*#REF!</definedName>
    <definedName name="__shared_1_6_0">#REF!*#REF!</definedName>
    <definedName name="__shared_1_7_0">#REF!*#REF!</definedName>
    <definedName name="Excel_BuiltIn_Print_Area" localSheetId="2">'ΠΡΟΫΠΟΛΟΓΙΣΜΟΣ ΜΕΛΕΤΗΣ'!$A$1:$G$135</definedName>
    <definedName name="_xlnm.Print_Area" localSheetId="2">'ΠΡΟΫΠΟΛΟΓΙΣΜΟΣ ΜΕΛΕΤΗΣ'!$A$1:$F$154</definedName>
  </definedNames>
  <calcPr fullCalcOnLoad="1"/>
</workbook>
</file>

<file path=xl/sharedStrings.xml><?xml version="1.0" encoding="utf-8"?>
<sst xmlns="http://schemas.openxmlformats.org/spreadsheetml/2006/main" count="578" uniqueCount="279">
  <si>
    <t>μον μετρ</t>
  </si>
  <si>
    <t>Μελέτη 2013</t>
  </si>
  <si>
    <t>Μελετη 12-2014</t>
  </si>
  <si>
    <t>κατασταση απο αρχ. Μελ</t>
  </si>
  <si>
    <t>Ομαδα 4</t>
  </si>
  <si>
    <t>σετ γραφειων και γκισε</t>
  </si>
  <si>
    <t>γραφειο με συρταριερα 180*90*75</t>
  </si>
  <si>
    <t>τεμ</t>
  </si>
  <si>
    <t>καθισμα τροχηλατο</t>
  </si>
  <si>
    <t>καθισμα επίσκεψης</t>
  </si>
  <si>
    <t>καθισμα συνεργασιας</t>
  </si>
  <si>
    <t>Γκισέ με συρταριερα150/160*75*105</t>
  </si>
  <si>
    <t>Ομαδα 5</t>
  </si>
  <si>
    <t>νοσοκομειακος εξοπλισμός</t>
  </si>
  <si>
    <t>κρεββάτι με στρώμα + μπαρες προστ</t>
  </si>
  <si>
    <t>Κομοδινο 40*40*85</t>
  </si>
  <si>
    <t>κρεββάτι φυσικοθεραπειας</t>
  </si>
  <si>
    <t>Ομαδα 6</t>
  </si>
  <si>
    <t>βασικη επιπλωση</t>
  </si>
  <si>
    <t>τραπεζι βοηθητικο 55*55*50</t>
  </si>
  <si>
    <t xml:space="preserve">πολυθρονα </t>
  </si>
  <si>
    <t>τραπεζι μεσης 120*75*45</t>
  </si>
  <si>
    <t>επιπλο ΤV</t>
  </si>
  <si>
    <t>Μπουφές με συτραριερα 150*50*90</t>
  </si>
  <si>
    <t>τραπεζι εστιατορίου 120*80</t>
  </si>
  <si>
    <t>καρεκλες εστιατοριου</t>
  </si>
  <si>
    <t>Υπόστρωμα ταπετσαρισμένο</t>
  </si>
  <si>
    <t>Στρωμα υπνου</t>
  </si>
  <si>
    <t>ομαδα</t>
  </si>
  <si>
    <t xml:space="preserve">Κομοδινο </t>
  </si>
  <si>
    <t xml:space="preserve">σκαμπω φαγητου με εδρα - πλατη </t>
  </si>
  <si>
    <t>Ομαδα 7</t>
  </si>
  <si>
    <t>ερμαρια αποδυτηριων</t>
  </si>
  <si>
    <t>διφυλλη ιματιοθηκη 175*70*40</t>
  </si>
  <si>
    <t>Ομαδα 8</t>
  </si>
  <si>
    <t>κουρτινες και συστηματα αναρτησης</t>
  </si>
  <si>
    <t>σιδηροδρομος διπλος – 40τεμ*180</t>
  </si>
  <si>
    <t>μμ</t>
  </si>
  <si>
    <t>Κουρτινα 100%polyester ημιδιαφανές</t>
  </si>
  <si>
    <t xml:space="preserve">Κουρτινα 70% polyester – 30% cotton μερικής συσκότησης </t>
  </si>
  <si>
    <t>Ομαδα 9</t>
  </si>
  <si>
    <t>Λευκα είδη</t>
  </si>
  <si>
    <t>σεντονι μονο</t>
  </si>
  <si>
    <t xml:space="preserve">μαξ/θηκη </t>
  </si>
  <si>
    <t xml:space="preserve">κουβερτα ακρυλική </t>
  </si>
  <si>
    <t>+</t>
  </si>
  <si>
    <t>+ μαξιλαρι</t>
  </si>
  <si>
    <t>+ πετσ χεριων</t>
  </si>
  <si>
    <t>+ πετσ προσ</t>
  </si>
  <si>
    <t>+ πετσ σωματ</t>
  </si>
  <si>
    <t>Ομαδα 10</t>
  </si>
  <si>
    <t xml:space="preserve">Βοηθητικο Κουζινακι κτιριων - office φαγητου </t>
  </si>
  <si>
    <t>Πάγκος 200*80 με συρταριερα – ντουλάπια- νιπτηρα</t>
  </si>
  <si>
    <t>ντουλαπια κρεμαστα 200*50*40</t>
  </si>
  <si>
    <t>συνολο ομαδας</t>
  </si>
  <si>
    <t>Ομαδα 1</t>
  </si>
  <si>
    <t>Εξοπλισμός κουζίνας</t>
  </si>
  <si>
    <t>Ψυγείο θάλαμος 2 θυρών συντήρησης για GN2/1</t>
  </si>
  <si>
    <t>Ψυγείο θάλαμος 1 θύρας συντήρησης για GN2/1</t>
  </si>
  <si>
    <t>Τραπεζοερμάριο με 2 λεκάνες 50χ50 εκατοστά</t>
  </si>
  <si>
    <t>Φούρνος κυκλοθερμικός &amp; ατμού</t>
  </si>
  <si>
    <t>Ταψί GN1/1 - Βάθος 65 χιλιοστών</t>
  </si>
  <si>
    <t>Ταψί διάτρητο GN1/1 - Βάθος 100 χιλιοστών</t>
  </si>
  <si>
    <t>Σχάρα GN1/1</t>
  </si>
  <si>
    <t>Τραπεζοερμάριο-βάση φούρνου με ταψιά</t>
  </si>
  <si>
    <t>Κλειστή κουζίνα γκαζιού με φούρνο γκαζιού</t>
  </si>
  <si>
    <t>Κουζίνα με 2 ανοιχτές εστίες γκαζιού</t>
  </si>
  <si>
    <t>Φριτέζα 10+10 λίτρα γκαζιού</t>
  </si>
  <si>
    <t>Τραπεζοερμάριο-βάση εστιών (ουδέτερο έπιπλο)</t>
  </si>
  <si>
    <t>Χοάνη απαγωγής επιτοίχια με φωτισμό</t>
  </si>
  <si>
    <t>Τραπεζοερμάριο με επιφάνεια με κόψιμο</t>
  </si>
  <si>
    <t>Τραπεζοερμάριο-λάντζα σκευών με 1 λεκάνη</t>
  </si>
  <si>
    <t>Επιτοίχιο ερμάριο με συρόμενες πόρτες (τραπεζοερμάριο)</t>
  </si>
  <si>
    <t>Καταιονιστήρας με μπαταρία νερού</t>
  </si>
  <si>
    <t>Πλυντήριο ποτηριών</t>
  </si>
  <si>
    <t>Επιτοίχιο ερμάριο με συρόμενες πόρτες</t>
  </si>
  <si>
    <t>Επιτοίχιο ερμάριο με περιστρεφόμενες πόρτες</t>
  </si>
  <si>
    <t>Ψυγείο θάλαμος 2 θυρών κατάψυξης για GN2/1</t>
  </si>
  <si>
    <t>Επιτραπέζιος αποφλοιωτής πατατών 5 kg</t>
  </si>
  <si>
    <t>Τροχύλατος θερμοθάλαμος banquet</t>
  </si>
  <si>
    <t>Βάση τοποθέτησης 4 πιατών</t>
  </si>
  <si>
    <t>Τραπέζι εργασίας</t>
  </si>
  <si>
    <t>Επιπλέον κατόπιν μελέτης εφαρμογής</t>
  </si>
  <si>
    <t>Τροχήλατος κάδος απορριμμάτων</t>
  </si>
  <si>
    <t>Μείωση κατόπιν μελέτης εφαρμογής</t>
  </si>
  <si>
    <t>Τράπεζα παραλαβής άπλυτων</t>
  </si>
  <si>
    <t>ΦΠΑ 23%</t>
  </si>
  <si>
    <t>συνολο ομαδας 1</t>
  </si>
  <si>
    <t>Ομαδα 2</t>
  </si>
  <si>
    <t>Εξοπλισμός πλυντηρίου ιματισμού</t>
  </si>
  <si>
    <t>Πλυντηριοστυπτήριο 11 κιλών</t>
  </si>
  <si>
    <t>Πλυντηριοστυπτήριο 6 κιλών</t>
  </si>
  <si>
    <t>Στεγνωτήριο 12,5 κιλών</t>
  </si>
  <si>
    <t>Σιδερωτήριο</t>
  </si>
  <si>
    <t>Αυτόνομο ατμοσίδερο με boiler</t>
  </si>
  <si>
    <t>συνολο ομαδας 2</t>
  </si>
  <si>
    <t>Ομαδα 3</t>
  </si>
  <si>
    <t>Τηλεοράσεις</t>
  </si>
  <si>
    <t>Τηλεόραση 22''</t>
  </si>
  <si>
    <t>συνολο ομαδας 3</t>
  </si>
  <si>
    <t>γραφειο γωνιακό με συρταριερα 180*90*75/80*60*75</t>
  </si>
  <si>
    <t>συνολο ομαδας 4</t>
  </si>
  <si>
    <t>συνολο ομαδας 5</t>
  </si>
  <si>
    <t>πολυθρονα</t>
  </si>
  <si>
    <t>Κομοδινο</t>
  </si>
  <si>
    <t>σκαμπω φαγητου με εδρα - πλατη</t>
  </si>
  <si>
    <t>συνολο ομαδας 6</t>
  </si>
  <si>
    <t>συνολο ομαδας 7</t>
  </si>
  <si>
    <t>Κουρτινα 70% polyester – 30% cotton μερικής συσκότησης</t>
  </si>
  <si>
    <t>συνολο ομαδας 8</t>
  </si>
  <si>
    <t>μαξ/θηκη</t>
  </si>
  <si>
    <t>κουβερτα ακρυλική</t>
  </si>
  <si>
    <t>συνολο ομαδας 9</t>
  </si>
  <si>
    <t>Βοηθητικο Κουζινακι κτιριων - office φαγητου</t>
  </si>
  <si>
    <t>συνολο ομαδας 10</t>
  </si>
  <si>
    <t>με ΦΠΑ</t>
  </si>
  <si>
    <t xml:space="preserve">συνολο προϋπολογισμου </t>
  </si>
  <si>
    <t>προϋπολογισμός Υποερ 2</t>
  </si>
  <si>
    <t>πλεόνασμα</t>
  </si>
  <si>
    <t xml:space="preserve">ΔΗΜΟΣ ΚΟΡΔΕΛΙΟΥ ΕΥΟΣΜΟΥ </t>
  </si>
  <si>
    <t xml:space="preserve">ΠΡΑΞΗ : "ΑΝΕΓΕΡΣΗ ΔΙΩΡΟΦΗΣ ΜΟΝΑΔΑΣ ΦΡΟΝΤΙΔΑΣ ΗΛΙΚΙΩΜΕΝΩΝ ΜΕ ΥΠΟΓΕΙΟΥΣ ΒΟΗΘΗΤΙΚΟΥΣ ΧΩΡΟΥΣ" </t>
  </si>
  <si>
    <t xml:space="preserve">ΥΠΟΕΡΓΟ 2  : "Προμήθεια εξοπλισμού για την Μονάδα Φροντίδας Ηλικιωμένων" </t>
  </si>
  <si>
    <t xml:space="preserve">Προϋπολογισμός:    194.802,48€ </t>
  </si>
  <si>
    <t>Αριθμός μελέτης :      10/2015</t>
  </si>
  <si>
    <t>Μον Μετρ</t>
  </si>
  <si>
    <t>Ποσότητα</t>
  </si>
  <si>
    <t>Τιμή Μον.</t>
  </si>
  <si>
    <t>ΔΑΠΑΝΗ (€)</t>
  </si>
  <si>
    <t xml:space="preserve">Ομάδα 1 – ΕΞΟΠΛΙΣΜΟΣ ΚΟΥΖΙΝΑΣ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</si>
  <si>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</si>
  <si>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</si>
  <si>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</si>
  <si>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</si>
  <si>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</si>
  <si>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</si>
  <si>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</si>
  <si>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</si>
  <si>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</si>
  <si>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</si>
  <si>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</si>
  <si>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</si>
  <si>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</si>
  <si>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Τραπεζοερμάριο με περιστροφικές πόρτες</t>
  </si>
  <si>
    <t>1.14</t>
  </si>
  <si>
    <t>1.15</t>
  </si>
  <si>
    <t>1.16</t>
  </si>
  <si>
    <t>1.17</t>
  </si>
  <si>
    <t>Ουδέτερο έπιπλο με ανοιχτό ερμάριο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</si>
  <si>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</si>
  <si>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</si>
  <si>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</si>
  <si>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</si>
  <si>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</si>
  <si>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</si>
  <si>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</si>
  <si>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</si>
  <si>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</si>
  <si>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Τραπεζοερμάριο με συρόμενες πόρτες</t>
  </si>
  <si>
    <t>1.27</t>
  </si>
  <si>
    <t>1.28</t>
  </si>
  <si>
    <t>1.29</t>
  </si>
  <si>
    <t>ΣΥΝΟΛΟ</t>
  </si>
  <si>
    <t>ΣΥΝΟΛΟ ΟΜΑΔΑΣ 1</t>
  </si>
  <si>
    <t>Ομάδα 2 – ΕΞΟΠΛΙΣΜΟΣ ΠΛΥΝΤΗΡΙΟΥ ΙΜΑΤΙΣΜΟΥ</t>
  </si>
  <si>
    <t>2.1</t>
  </si>
  <si>
    <t>2.2</t>
  </si>
  <si>
    <t>2.3</t>
  </si>
  <si>
    <t>2.4</t>
  </si>
  <si>
    <t>2.5</t>
  </si>
  <si>
    <t>ΣΥΝΟΛΟ ΟΜΑΔΑΣ 2</t>
  </si>
  <si>
    <t>Ομάδα 3 – ΤΗΛΕΟΡΑΣΕΙΣ ΔΩΜΑΤΙΩΝ- ΚΑΘΙΣΤΙΚΩΝ</t>
  </si>
  <si>
    <t>3.1</t>
  </si>
  <si>
    <t xml:space="preserve">ΣΥΝΟΛΟ </t>
  </si>
  <si>
    <t>ΣΥΝΟΛΟ ΟΜΑΔΑΣ 3</t>
  </si>
  <si>
    <t xml:space="preserve">Ομάδα 4 – ΣΕΤ ΓΡΑΦΕΙΩΝ &amp; ΡΕΣΕΨΙΟΝ </t>
  </si>
  <si>
    <t>4.1</t>
  </si>
  <si>
    <t>Γραφείο γωνιακό με Συρταριέρα 180*90*75/80*60*75</t>
  </si>
  <si>
    <t>4.2</t>
  </si>
  <si>
    <t>Κάθισμα τροχήλατο</t>
  </si>
  <si>
    <t>4.3</t>
  </si>
  <si>
    <t xml:space="preserve">Κάθισμα επίσκεψης </t>
  </si>
  <si>
    <t>4.4</t>
  </si>
  <si>
    <t>Κάθισμα συνεργασίας</t>
  </si>
  <si>
    <t>4.5</t>
  </si>
  <si>
    <t xml:space="preserve">ΣΥΝΟΛΟ ΟΜΑΔΑΣ 4 </t>
  </si>
  <si>
    <t>Ομάδα 5 – ΝΟΣΟΚΟΜΕΙΑΚΟΣ ΕΞΟΠΛΙΣΜΟΣ</t>
  </si>
  <si>
    <t>5.1</t>
  </si>
  <si>
    <t>Κρεββάτι με στρώμα + μπάρες προστασίας</t>
  </si>
  <si>
    <t>5.2</t>
  </si>
  <si>
    <t>Κομοδίνο 40*40*85</t>
  </si>
  <si>
    <t>5.3</t>
  </si>
  <si>
    <t>Κρεββάτι φυσικοθεραπείας</t>
  </si>
  <si>
    <t>ΣΥΝΟΛΟ ΟΜΑΔΑΣ 5</t>
  </si>
  <si>
    <t>Ομάδα 6 – ΒΑΣΙΚΗ ΕΠΙΠΛΩΣΗ</t>
  </si>
  <si>
    <t>6.1</t>
  </si>
  <si>
    <t>Τραπεζάκι βοηθητικό 55*55*50</t>
  </si>
  <si>
    <t>6.2</t>
  </si>
  <si>
    <t>Πολυθρόνα</t>
  </si>
  <si>
    <t>6.3</t>
  </si>
  <si>
    <t>Τραπέζι μέσης 120*75*45</t>
  </si>
  <si>
    <t>6.4</t>
  </si>
  <si>
    <t>Έπιπλο ΤV</t>
  </si>
  <si>
    <t>6.5</t>
  </si>
  <si>
    <t>Ντουλάπι βιτρίνα 120*40*200</t>
  </si>
  <si>
    <t>6.6</t>
  </si>
  <si>
    <t>Τραπέζι φαγητού 120*80</t>
  </si>
  <si>
    <t>6.7</t>
  </si>
  <si>
    <t>Καρέκλες εστιατορίου</t>
  </si>
  <si>
    <t>6.8</t>
  </si>
  <si>
    <t>Κρεβάτι μονό</t>
  </si>
  <si>
    <t>6.9</t>
  </si>
  <si>
    <t>Στρώμα ύπνου</t>
  </si>
  <si>
    <t>6.10.</t>
  </si>
  <si>
    <t>Κομοδίνο</t>
  </si>
  <si>
    <t>6.11</t>
  </si>
  <si>
    <t>Σκαμπό φαγητού με έδρα – πλάτη</t>
  </si>
  <si>
    <t>ΣΥΝΟΛΟ ΟΜΑΔΑΣ 6</t>
  </si>
  <si>
    <t>Ομάδα 7 – ΕΡΜΑΡΙΑ ΑΠΟΔΥΤΗΡΙΩΝ</t>
  </si>
  <si>
    <t>7.1</t>
  </si>
  <si>
    <t>Δίφυλλη ιματιοθήκη 175*70*40</t>
  </si>
  <si>
    <t xml:space="preserve">ΣΥΝΟΛΟ ΟΜΑΔΑΣ 7 </t>
  </si>
  <si>
    <t>Ομάδα 8 – ΚΟΥΡΤΙΝΕΣ ΚΑΙ ΣΥΣΤΗΜΑΤΑ ΑΝΑΡΤΗΣΗΣ</t>
  </si>
  <si>
    <t>8.1</t>
  </si>
  <si>
    <t>Σιδηρόδρομος διπλός – 40τεμ*180</t>
  </si>
  <si>
    <t>8.2</t>
  </si>
  <si>
    <t>Κουρτίνα 100%polyester ημιδιαφανής</t>
  </si>
  <si>
    <t>8.3</t>
  </si>
  <si>
    <t>Κουρτίνα 70% polyester – 30% cotton μερικής συσκότισης</t>
  </si>
  <si>
    <t>ΣΥΝΟΛΟ ΟΜΑΔΑΣ 8</t>
  </si>
  <si>
    <t>Ομάδα 9 – ΛΕΥΚΑ ΕΙΔΗ</t>
  </si>
  <si>
    <t>9.1</t>
  </si>
  <si>
    <t>Σεντόνι μονό</t>
  </si>
  <si>
    <t>9.2</t>
  </si>
  <si>
    <t>Μαξιλαροθήκη</t>
  </si>
  <si>
    <t>9.3</t>
  </si>
  <si>
    <t>Κουβέρτα ακρυλική</t>
  </si>
  <si>
    <t>9.4</t>
  </si>
  <si>
    <t>Μαξιλάρι</t>
  </si>
  <si>
    <t>9.5</t>
  </si>
  <si>
    <t>Πετσέτα χεριών</t>
  </si>
  <si>
    <t>9.6</t>
  </si>
  <si>
    <t>Πετσέτα προσώπου</t>
  </si>
  <si>
    <t>9.7</t>
  </si>
  <si>
    <t>Πετσέτα σώματος</t>
  </si>
  <si>
    <t>ΣΥΝΟΛΟ ΟΜΑΔΑΣ 9</t>
  </si>
  <si>
    <t xml:space="preserve">Ομάδα 10 –ΒΟΗΘΗΤΙΚΟ ΚΟΥΖΙΝΑΚΙ </t>
  </si>
  <si>
    <t>10.1</t>
  </si>
  <si>
    <t>Πάγκος 200*60*80 με Συρταριέρα – ντουλάπια- νιπτήρα</t>
  </si>
  <si>
    <t>10.2</t>
  </si>
  <si>
    <t>Ντουλάπια κρεμαστά 200*50*40</t>
  </si>
  <si>
    <t>ΣΥΝΟΛΟ ΟΜΑΔΑΣ 10</t>
  </si>
  <si>
    <t>Ομάδα 11 – ΣΕΡΒΙΤΣΙΑ ΦΑΓΗΤΟΥ – ΣΚΕΥΗ</t>
  </si>
  <si>
    <t>11.1</t>
  </si>
  <si>
    <t>Πιάτο ρηχό διάμετρο 27 εκ</t>
  </si>
  <si>
    <t>11.2</t>
  </si>
  <si>
    <t>Πιάτο ρηχό διάμετρο 20εκ</t>
  </si>
  <si>
    <t>11.3</t>
  </si>
  <si>
    <t>Πιάτο βαθύ με διάμετρο 30 εκ.,</t>
  </si>
  <si>
    <t>Μπολ γενικής χρήσης με διάμετρο 10-12εκ.</t>
  </si>
  <si>
    <t>11.4</t>
  </si>
  <si>
    <t xml:space="preserve">Μπολ γενικής χρήσης με διάμετρο 15εκ </t>
  </si>
  <si>
    <t>11.5</t>
  </si>
  <si>
    <t>Κούπα τσαγιού</t>
  </si>
  <si>
    <t>11.6</t>
  </si>
  <si>
    <t>Φλιτζάνια καφέ με πιατάκι</t>
  </si>
  <si>
    <t>11.7</t>
  </si>
  <si>
    <t xml:space="preserve">Γυάλινο ποτήρι νερού </t>
  </si>
  <si>
    <t>11.8</t>
  </si>
  <si>
    <r>
      <t>Σετ μαχαιροπίρουνα, περιλαμβάνει 4 είδη = 1 σετ  ( πιρούνι φαγ., πιρούνι γλυκού, κουτάλι φαγ., κουτάλι γλυκού, μαχαίρι φαγητού)</t>
    </r>
    <r>
      <rPr>
        <b/>
        <sz val="10"/>
        <rFont val="Arial"/>
        <family val="2"/>
      </rPr>
      <t xml:space="preserve"> ένα τεμάχιο= 6 σετ</t>
    </r>
  </si>
  <si>
    <t>ΣΥΝΟΛΟ ΟΜΑΔΑΣ 11</t>
  </si>
  <si>
    <t xml:space="preserve">ΣΥΝΟΛΟ ΟΜΑΔΩΝ </t>
  </si>
  <si>
    <t xml:space="preserve">ΓΕΝΙΚΟ ΣΥΝΟΛΟ </t>
  </si>
  <si>
    <t>ποσό εγκεκριμένο για το υποέργο 2</t>
  </si>
  <si>
    <t xml:space="preserve">υπόλοιπο για εξάντληση προϋπολογισμού </t>
  </si>
  <si>
    <r>
      <t>Σ</t>
    </r>
    <r>
      <rPr>
        <sz val="12"/>
        <rFont val="Arial"/>
        <family val="2"/>
      </rPr>
      <t xml:space="preserve">υντάχθηκε </t>
    </r>
  </si>
  <si>
    <t xml:space="preserve">                                                                                        Ο Προσφέρων                                                                                                                                                  </t>
  </si>
  <si>
    <t>ΙV.</t>
  </si>
  <si>
    <t xml:space="preserve">   ΤΙΜΟΛΟΓΙΟ ΠΡΟΣΦΟΡΑΣ</t>
  </si>
  <si>
    <t>11.9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</si>
</sst>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.5"/>
      <color indexed="47"/>
      <name val="Arial"/>
      <family val="2"/>
    </font>
    <font>
      <sz val="10.5"/>
      <color indexed="47"/>
      <name val="Arial"/>
      <family val="2"/>
    </font>
    <font>
      <b/>
      <sz val="10.5"/>
      <color indexed="8"/>
      <name val="Arial"/>
      <family val="2"/>
    </font>
    <font>
      <sz val="10"/>
      <color indexed="5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3" borderId="1" applyNumberFormat="0" applyAlignment="0" applyProtection="0"/>
    <xf numFmtId="0" fontId="29" fillId="11" borderId="2" applyNumberFormat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2" borderId="3" applyNumberFormat="0" applyAlignment="0" applyProtection="0"/>
    <xf numFmtId="0" fontId="3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1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2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2" fontId="1" fillId="18" borderId="11" xfId="0" applyNumberFormat="1" applyFont="1" applyFill="1" applyBorder="1" applyAlignment="1">
      <alignment/>
    </xf>
    <xf numFmtId="2" fontId="0" fillId="18" borderId="12" xfId="0" applyNumberFormat="1" applyFill="1" applyBorder="1" applyAlignment="1">
      <alignment/>
    </xf>
    <xf numFmtId="3" fontId="0" fillId="18" borderId="13" xfId="0" applyNumberFormat="1" applyFill="1" applyBorder="1" applyAlignment="1">
      <alignment/>
    </xf>
    <xf numFmtId="2" fontId="1" fillId="19" borderId="11" xfId="0" applyNumberFormat="1" applyFont="1" applyFill="1" applyBorder="1" applyAlignment="1">
      <alignment/>
    </xf>
    <xf numFmtId="2" fontId="0" fillId="19" borderId="12" xfId="0" applyNumberFormat="1" applyFill="1" applyBorder="1" applyAlignment="1">
      <alignment/>
    </xf>
    <xf numFmtId="2" fontId="0" fillId="19" borderId="13" xfId="0" applyNumberFormat="1" applyFill="1" applyBorder="1" applyAlignment="1">
      <alignment/>
    </xf>
    <xf numFmtId="2" fontId="0" fillId="0" borderId="0" xfId="0" applyNumberFormat="1" applyFont="1" applyAlignment="1">
      <alignment wrapText="1"/>
    </xf>
    <xf numFmtId="0" fontId="2" fillId="20" borderId="0" xfId="0" applyFont="1" applyFill="1" applyAlignment="1">
      <alignment/>
    </xf>
    <xf numFmtId="0" fontId="2" fillId="20" borderId="0" xfId="0" applyFont="1" applyFill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0" borderId="0" xfId="0" applyFill="1" applyAlignment="1">
      <alignment horizontal="center"/>
    </xf>
    <xf numFmtId="4" fontId="5" fillId="0" borderId="14" xfId="0" applyNumberFormat="1" applyFont="1" applyBorder="1" applyAlignment="1">
      <alignment/>
    </xf>
    <xf numFmtId="0" fontId="0" fillId="0" borderId="0" xfId="0" applyFont="1" applyAlignment="1">
      <alignment wrapText="1" shrinkToFit="1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4" fontId="3" fillId="22" borderId="10" xfId="0" applyNumberFormat="1" applyFont="1" applyFill="1" applyBorder="1" applyAlignment="1">
      <alignment/>
    </xf>
    <xf numFmtId="2" fontId="3" fillId="22" borderId="10" xfId="0" applyNumberFormat="1" applyFont="1" applyFill="1" applyBorder="1" applyAlignment="1">
      <alignment/>
    </xf>
    <xf numFmtId="2" fontId="0" fillId="21" borderId="0" xfId="0" applyNumberFormat="1" applyFont="1" applyFill="1" applyAlignment="1">
      <alignment wrapText="1"/>
    </xf>
    <xf numFmtId="2" fontId="0" fillId="0" borderId="0" xfId="0" applyNumberFormat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0" fillId="21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21" borderId="0" xfId="0" applyNumberFormat="1" applyFill="1" applyAlignment="1">
      <alignment/>
    </xf>
    <xf numFmtId="4" fontId="0" fillId="23" borderId="0" xfId="0" applyNumberFormat="1" applyFill="1" applyAlignment="1">
      <alignment/>
    </xf>
    <xf numFmtId="4" fontId="4" fillId="0" borderId="0" xfId="0" applyNumberFormat="1" applyFont="1" applyBorder="1" applyAlignment="1">
      <alignment/>
    </xf>
    <xf numFmtId="4" fontId="3" fillId="22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2" fontId="7" fillId="24" borderId="12" xfId="0" applyNumberFormat="1" applyFon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3" xfId="0" applyNumberForma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3" fillId="20" borderId="15" xfId="0" applyFont="1" applyFill="1" applyBorder="1" applyAlignment="1">
      <alignment/>
    </xf>
    <xf numFmtId="0" fontId="8" fillId="20" borderId="15" xfId="0" applyFont="1" applyFill="1" applyBorder="1" applyAlignment="1">
      <alignment horizontal="center"/>
    </xf>
    <xf numFmtId="2" fontId="14" fillId="20" borderId="15" xfId="0" applyNumberFormat="1" applyFont="1" applyFill="1" applyBorder="1" applyAlignment="1">
      <alignment/>
    </xf>
    <xf numFmtId="4" fontId="15" fillId="2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right"/>
    </xf>
    <xf numFmtId="2" fontId="13" fillId="0" borderId="15" xfId="0" applyNumberFormat="1" applyFont="1" applyFill="1" applyBorder="1" applyAlignment="1">
      <alignment horizontal="right"/>
    </xf>
    <xf numFmtId="4" fontId="13" fillId="22" borderId="15" xfId="0" applyNumberFormat="1" applyFont="1" applyFill="1" applyBorder="1" applyAlignment="1">
      <alignment/>
    </xf>
    <xf numFmtId="0" fontId="13" fillId="20" borderId="15" xfId="0" applyFont="1" applyFill="1" applyBorder="1" applyAlignment="1">
      <alignment horizontal="center"/>
    </xf>
    <xf numFmtId="2" fontId="13" fillId="20" borderId="15" xfId="0" applyNumberFormat="1" applyFont="1" applyFill="1" applyBorder="1" applyAlignment="1">
      <alignment/>
    </xf>
    <xf numFmtId="4" fontId="8" fillId="2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 shrinkToFit="1"/>
    </xf>
    <xf numFmtId="0" fontId="16" fillId="20" borderId="15" xfId="0" applyFont="1" applyFill="1" applyBorder="1" applyAlignment="1">
      <alignment/>
    </xf>
    <xf numFmtId="0" fontId="8" fillId="20" borderId="15" xfId="0" applyFont="1" applyFill="1" applyBorder="1" applyAlignment="1">
      <alignment/>
    </xf>
    <xf numFmtId="2" fontId="13" fillId="20" borderId="15" xfId="0" applyNumberFormat="1" applyFont="1" applyFill="1" applyBorder="1" applyAlignment="1">
      <alignment horizontal="right"/>
    </xf>
    <xf numFmtId="4" fontId="8" fillId="20" borderId="15" xfId="0" applyNumberFormat="1" applyFont="1" applyFill="1" applyBorder="1" applyAlignment="1">
      <alignment horizontal="right"/>
    </xf>
    <xf numFmtId="4" fontId="13" fillId="20" borderId="15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9" fillId="2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7" fillId="0" borderId="18" xfId="0" applyFont="1" applyBorder="1" applyAlignment="1">
      <alignment/>
    </xf>
    <xf numFmtId="4" fontId="17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2" fontId="7" fillId="0" borderId="14" xfId="0" applyNumberFormat="1" applyFont="1" applyFill="1" applyBorder="1" applyAlignment="1">
      <alignment horizontal="right"/>
    </xf>
    <xf numFmtId="2" fontId="0" fillId="21" borderId="0" xfId="0" applyNumberFormat="1" applyFont="1" applyFill="1" applyBorder="1" applyAlignment="1">
      <alignment wrapText="1"/>
    </xf>
    <xf numFmtId="2" fontId="0" fillId="23" borderId="0" xfId="0" applyNumberFormat="1" applyFont="1" applyFill="1" applyBorder="1" applyAlignment="1">
      <alignment wrapText="1"/>
    </xf>
    <xf numFmtId="2" fontId="13" fillId="0" borderId="15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1" fillId="24" borderId="15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3"/>
  <sheetViews>
    <sheetView view="pageBreakPreview" zoomScale="131" zoomScaleNormal="98" zoomScaleSheetLayoutView="131"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0" style="0" hidden="1" customWidth="1"/>
    <col min="3" max="3" width="31.57421875" style="0" customWidth="1"/>
    <col min="4" max="4" width="11.57421875" style="1" customWidth="1"/>
    <col min="5" max="6" width="11.57421875" style="2" customWidth="1"/>
    <col min="7" max="7" width="11.57421875" style="3" customWidth="1"/>
    <col min="8" max="12" width="11.57421875" style="2" customWidth="1"/>
  </cols>
  <sheetData>
    <row r="5" spans="5:12" ht="12.75">
      <c r="E5"/>
      <c r="F5"/>
      <c r="G5" s="4"/>
      <c r="H5"/>
      <c r="I5"/>
      <c r="J5"/>
      <c r="K5"/>
      <c r="L5"/>
    </row>
    <row r="7" spans="4:12" ht="39">
      <c r="D7" s="1" t="s">
        <v>0</v>
      </c>
      <c r="E7" s="5" t="s">
        <v>1</v>
      </c>
      <c r="F7" s="6"/>
      <c r="G7" s="7"/>
      <c r="H7" s="8" t="s">
        <v>2</v>
      </c>
      <c r="I7" s="9"/>
      <c r="J7" s="10"/>
      <c r="L7" s="11" t="s">
        <v>3</v>
      </c>
    </row>
    <row r="8" spans="3:14" ht="18">
      <c r="C8" s="12" t="s">
        <v>4</v>
      </c>
      <c r="D8" s="13"/>
      <c r="E8" s="14" t="s">
        <v>5</v>
      </c>
      <c r="F8" s="15"/>
      <c r="G8" s="16"/>
      <c r="H8" s="17"/>
      <c r="I8" s="18"/>
      <c r="J8" s="19"/>
      <c r="K8" s="18"/>
      <c r="L8" s="18"/>
      <c r="M8" s="18"/>
      <c r="N8" s="18"/>
    </row>
    <row r="9" spans="1:14" ht="12.75">
      <c r="A9">
        <v>1</v>
      </c>
      <c r="C9" t="s">
        <v>6</v>
      </c>
      <c r="D9" s="1" t="s">
        <v>7</v>
      </c>
      <c r="E9" s="17">
        <v>6</v>
      </c>
      <c r="F9" s="18">
        <v>300</v>
      </c>
      <c r="G9" s="16">
        <f>E9*F9</f>
        <v>1800</v>
      </c>
      <c r="H9" s="17">
        <v>6</v>
      </c>
      <c r="I9" s="18">
        <v>320</v>
      </c>
      <c r="J9" s="19">
        <f>H9*I9</f>
        <v>1920</v>
      </c>
      <c r="K9" s="18"/>
      <c r="L9" s="18"/>
      <c r="M9" s="18"/>
      <c r="N9" s="18"/>
    </row>
    <row r="10" spans="1:14" ht="12.75">
      <c r="A10">
        <v>2</v>
      </c>
      <c r="C10" t="s">
        <v>8</v>
      </c>
      <c r="D10" s="1" t="s">
        <v>7</v>
      </c>
      <c r="E10" s="17">
        <v>8</v>
      </c>
      <c r="F10" s="18">
        <v>80</v>
      </c>
      <c r="G10" s="16">
        <f>E10*F10</f>
        <v>640</v>
      </c>
      <c r="H10" s="17">
        <v>7</v>
      </c>
      <c r="I10" s="18">
        <v>120</v>
      </c>
      <c r="J10" s="19">
        <f>H10*I10</f>
        <v>840</v>
      </c>
      <c r="K10" s="18"/>
      <c r="L10" s="18"/>
      <c r="M10" s="18"/>
      <c r="N10" s="18"/>
    </row>
    <row r="11" spans="1:14" ht="12.75">
      <c r="A11">
        <v>3</v>
      </c>
      <c r="C11" t="s">
        <v>9</v>
      </c>
      <c r="D11" s="1" t="s">
        <v>7</v>
      </c>
      <c r="E11" s="17">
        <v>43</v>
      </c>
      <c r="F11" s="18">
        <v>70</v>
      </c>
      <c r="G11" s="16">
        <f>E11*F11</f>
        <v>3010</v>
      </c>
      <c r="H11" s="17">
        <v>43</v>
      </c>
      <c r="I11" s="18">
        <v>75</v>
      </c>
      <c r="J11" s="19">
        <f>H11*I11</f>
        <v>3225</v>
      </c>
      <c r="K11" s="18"/>
      <c r="L11" s="18"/>
      <c r="M11" s="18"/>
      <c r="N11" s="18"/>
    </row>
    <row r="12" spans="1:14" ht="12.75">
      <c r="A12">
        <v>4</v>
      </c>
      <c r="C12" t="s">
        <v>10</v>
      </c>
      <c r="D12" s="1" t="s">
        <v>7</v>
      </c>
      <c r="E12" s="17">
        <v>12</v>
      </c>
      <c r="F12" s="18">
        <v>45</v>
      </c>
      <c r="G12" s="16">
        <f>E12*F12</f>
        <v>540</v>
      </c>
      <c r="H12" s="17">
        <v>12</v>
      </c>
      <c r="I12" s="18">
        <v>75</v>
      </c>
      <c r="J12" s="19">
        <f>H12*I12</f>
        <v>900</v>
      </c>
      <c r="K12" s="18"/>
      <c r="L12" s="18"/>
      <c r="M12" s="18"/>
      <c r="N12" s="18"/>
    </row>
    <row r="13" spans="1:14" ht="12.75">
      <c r="A13">
        <v>5</v>
      </c>
      <c r="C13" t="s">
        <v>11</v>
      </c>
      <c r="D13" s="1" t="s">
        <v>7</v>
      </c>
      <c r="E13" s="17">
        <v>1</v>
      </c>
      <c r="F13" s="18">
        <v>1105</v>
      </c>
      <c r="G13" s="16">
        <f>E13*F13</f>
        <v>1105</v>
      </c>
      <c r="H13" s="17">
        <v>1</v>
      </c>
      <c r="I13" s="18">
        <v>600</v>
      </c>
      <c r="J13" s="19">
        <f>H13*I13</f>
        <v>600</v>
      </c>
      <c r="K13" s="18"/>
      <c r="L13" s="18"/>
      <c r="M13" s="18"/>
      <c r="N13" s="18"/>
    </row>
    <row r="14" spans="5:14" ht="12.75">
      <c r="E14" s="17"/>
      <c r="F14" s="18"/>
      <c r="G14" s="20">
        <f>SUM(G9:G13)</f>
        <v>7095</v>
      </c>
      <c r="H14" s="21"/>
      <c r="I14" s="22"/>
      <c r="J14" s="23">
        <f>SUM(J9:J13)</f>
        <v>7485</v>
      </c>
      <c r="K14" s="18"/>
      <c r="L14" s="18">
        <f>G14-J14</f>
        <v>-390</v>
      </c>
      <c r="M14" s="18"/>
      <c r="N14" s="18"/>
    </row>
    <row r="15" spans="5:14" ht="12.75">
      <c r="E15" s="17"/>
      <c r="F15" s="18"/>
      <c r="G15" s="16"/>
      <c r="H15" s="17"/>
      <c r="I15" s="18"/>
      <c r="J15" s="19"/>
      <c r="K15" s="18"/>
      <c r="L15" s="18"/>
      <c r="M15" s="18"/>
      <c r="N15" s="18"/>
    </row>
    <row r="16" spans="3:14" ht="18">
      <c r="C16" s="12" t="s">
        <v>12</v>
      </c>
      <c r="D16" s="13"/>
      <c r="E16" s="14" t="s">
        <v>13</v>
      </c>
      <c r="F16" s="18"/>
      <c r="G16" s="16"/>
      <c r="H16" s="17"/>
      <c r="I16" s="18"/>
      <c r="J16" s="19"/>
      <c r="K16" s="18"/>
      <c r="L16" s="18"/>
      <c r="M16" s="18"/>
      <c r="N16" s="18"/>
    </row>
    <row r="17" spans="1:14" ht="12.75">
      <c r="A17">
        <v>1</v>
      </c>
      <c r="C17" t="s">
        <v>14</v>
      </c>
      <c r="D17" s="1" t="s">
        <v>7</v>
      </c>
      <c r="E17" s="17">
        <v>43</v>
      </c>
      <c r="F17" s="18">
        <v>800</v>
      </c>
      <c r="G17" s="16">
        <f>E17*F17</f>
        <v>34400</v>
      </c>
      <c r="H17" s="17">
        <v>43</v>
      </c>
      <c r="I17" s="18">
        <v>650</v>
      </c>
      <c r="J17" s="19">
        <f>H17*I17</f>
        <v>27950</v>
      </c>
      <c r="K17" s="18"/>
      <c r="L17" s="18"/>
      <c r="M17" s="18"/>
      <c r="N17" s="18"/>
    </row>
    <row r="18" spans="1:14" ht="12.75">
      <c r="A18">
        <v>2</v>
      </c>
      <c r="C18" t="s">
        <v>15</v>
      </c>
      <c r="D18" s="1" t="s">
        <v>7</v>
      </c>
      <c r="E18" s="17">
        <v>43</v>
      </c>
      <c r="F18" s="18">
        <v>100</v>
      </c>
      <c r="G18" s="16">
        <f>E18*F18</f>
        <v>4300</v>
      </c>
      <c r="H18" s="17">
        <v>43</v>
      </c>
      <c r="I18" s="18">
        <v>150</v>
      </c>
      <c r="J18" s="19">
        <f>H18*I18</f>
        <v>6450</v>
      </c>
      <c r="K18" s="18"/>
      <c r="L18" s="18"/>
      <c r="M18" s="18"/>
      <c r="N18" s="18"/>
    </row>
    <row r="19" spans="1:14" ht="12.75">
      <c r="A19">
        <v>3</v>
      </c>
      <c r="C19" t="s">
        <v>16</v>
      </c>
      <c r="D19" s="1" t="s">
        <v>7</v>
      </c>
      <c r="E19" s="17">
        <v>1</v>
      </c>
      <c r="F19" s="18">
        <v>350</v>
      </c>
      <c r="G19" s="16">
        <f>E19*F19</f>
        <v>350</v>
      </c>
      <c r="H19" s="17">
        <v>1</v>
      </c>
      <c r="I19" s="18">
        <v>330</v>
      </c>
      <c r="J19" s="19">
        <f>H19*I19</f>
        <v>330</v>
      </c>
      <c r="K19" s="18"/>
      <c r="L19" s="18"/>
      <c r="M19" s="18"/>
      <c r="N19" s="18"/>
    </row>
    <row r="20" spans="5:14" ht="12.75">
      <c r="E20" s="17"/>
      <c r="F20" s="18"/>
      <c r="G20" s="20">
        <f>SUM(G17:G19)</f>
        <v>39050</v>
      </c>
      <c r="H20" s="21"/>
      <c r="I20" s="22"/>
      <c r="J20" s="23">
        <f>SUM(J17:J19)</f>
        <v>34730</v>
      </c>
      <c r="K20" s="18"/>
      <c r="L20" s="18">
        <f>G20-J20</f>
        <v>4320</v>
      </c>
      <c r="M20" s="18"/>
      <c r="N20" s="18"/>
    </row>
    <row r="21" spans="5:14" ht="12.75">
      <c r="E21" s="17"/>
      <c r="F21" s="18"/>
      <c r="G21" s="16"/>
      <c r="H21" s="17"/>
      <c r="I21" s="18"/>
      <c r="J21" s="19"/>
      <c r="K21" s="18"/>
      <c r="L21" s="18"/>
      <c r="M21" s="18"/>
      <c r="N21" s="18"/>
    </row>
    <row r="22" spans="3:14" ht="18">
      <c r="C22" s="12" t="s">
        <v>17</v>
      </c>
      <c r="D22" s="13"/>
      <c r="E22" s="14" t="s">
        <v>18</v>
      </c>
      <c r="F22" s="18"/>
      <c r="G22" s="16"/>
      <c r="H22" s="17"/>
      <c r="I22" s="18"/>
      <c r="J22" s="19"/>
      <c r="K22" s="18"/>
      <c r="L22" s="18"/>
      <c r="M22" s="18"/>
      <c r="N22" s="18"/>
    </row>
    <row r="23" spans="1:14" ht="12.75">
      <c r="A23">
        <v>1</v>
      </c>
      <c r="C23" t="s">
        <v>19</v>
      </c>
      <c r="D23" s="1" t="s">
        <v>7</v>
      </c>
      <c r="E23" s="17">
        <v>22</v>
      </c>
      <c r="F23" s="18">
        <v>48</v>
      </c>
      <c r="G23" s="16">
        <f aca="true" t="shared" si="0" ref="G23:G33">E23*F23</f>
        <v>1056</v>
      </c>
      <c r="H23" s="17">
        <v>22</v>
      </c>
      <c r="I23" s="18">
        <v>90</v>
      </c>
      <c r="J23" s="24">
        <f aca="true" t="shared" si="1" ref="J23:J30">H23*I23</f>
        <v>1980</v>
      </c>
      <c r="K23" s="18"/>
      <c r="L23" s="18"/>
      <c r="M23" s="18"/>
      <c r="N23" s="18"/>
    </row>
    <row r="24" spans="1:14" ht="12.75">
      <c r="A24">
        <v>2</v>
      </c>
      <c r="C24" t="s">
        <v>20</v>
      </c>
      <c r="D24" s="1" t="s">
        <v>7</v>
      </c>
      <c r="E24" s="17">
        <v>30</v>
      </c>
      <c r="F24" s="18">
        <v>80</v>
      </c>
      <c r="G24" s="16">
        <f t="shared" si="0"/>
        <v>2400</v>
      </c>
      <c r="H24" s="17">
        <v>30</v>
      </c>
      <c r="I24" s="18">
        <v>160</v>
      </c>
      <c r="J24" s="24">
        <f t="shared" si="1"/>
        <v>4800</v>
      </c>
      <c r="K24" s="18"/>
      <c r="L24" s="18"/>
      <c r="M24" s="18"/>
      <c r="N24" s="18"/>
    </row>
    <row r="25" spans="1:14" ht="12.75">
      <c r="A25">
        <v>3</v>
      </c>
      <c r="C25" t="s">
        <v>21</v>
      </c>
      <c r="D25" s="1" t="s">
        <v>7</v>
      </c>
      <c r="E25" s="17">
        <v>5</v>
      </c>
      <c r="F25" s="18">
        <v>150</v>
      </c>
      <c r="G25" s="16">
        <f t="shared" si="0"/>
        <v>750</v>
      </c>
      <c r="H25" s="17">
        <v>5</v>
      </c>
      <c r="I25" s="18">
        <v>140</v>
      </c>
      <c r="J25" s="24">
        <f t="shared" si="1"/>
        <v>700</v>
      </c>
      <c r="K25" s="18"/>
      <c r="L25" s="18"/>
      <c r="M25" s="18"/>
      <c r="N25" s="18"/>
    </row>
    <row r="26" spans="1:14" ht="12.75">
      <c r="A26">
        <v>4</v>
      </c>
      <c r="C26" t="s">
        <v>22</v>
      </c>
      <c r="D26" s="1" t="s">
        <v>7</v>
      </c>
      <c r="E26" s="17">
        <v>5</v>
      </c>
      <c r="F26" s="18">
        <v>100</v>
      </c>
      <c r="G26" s="16">
        <f t="shared" si="0"/>
        <v>500</v>
      </c>
      <c r="H26" s="17">
        <v>5</v>
      </c>
      <c r="I26" s="18">
        <v>110</v>
      </c>
      <c r="J26" s="24">
        <f t="shared" si="1"/>
        <v>550</v>
      </c>
      <c r="K26" s="18"/>
      <c r="L26" s="18"/>
      <c r="M26" s="18"/>
      <c r="N26" s="18"/>
    </row>
    <row r="27" spans="1:14" ht="12.75">
      <c r="A27">
        <v>5</v>
      </c>
      <c r="C27" t="s">
        <v>23</v>
      </c>
      <c r="D27" s="1" t="s">
        <v>7</v>
      </c>
      <c r="E27" s="17">
        <v>5</v>
      </c>
      <c r="F27" s="18">
        <v>300</v>
      </c>
      <c r="G27" s="16">
        <f t="shared" si="0"/>
        <v>1500</v>
      </c>
      <c r="H27" s="17">
        <v>5</v>
      </c>
      <c r="I27" s="18">
        <v>300</v>
      </c>
      <c r="J27" s="24">
        <f t="shared" si="1"/>
        <v>1500</v>
      </c>
      <c r="K27" s="18"/>
      <c r="L27" s="18"/>
      <c r="M27" s="18"/>
      <c r="N27" s="18"/>
    </row>
    <row r="28" spans="1:14" ht="12.75">
      <c r="A28">
        <v>6</v>
      </c>
      <c r="C28" t="s">
        <v>24</v>
      </c>
      <c r="D28" s="1" t="s">
        <v>7</v>
      </c>
      <c r="E28" s="17">
        <v>4</v>
      </c>
      <c r="F28" s="18">
        <v>100</v>
      </c>
      <c r="G28" s="16">
        <f t="shared" si="0"/>
        <v>400</v>
      </c>
      <c r="H28" s="17">
        <v>4</v>
      </c>
      <c r="I28" s="18">
        <v>110</v>
      </c>
      <c r="J28" s="24">
        <f t="shared" si="1"/>
        <v>440</v>
      </c>
      <c r="K28" s="18"/>
      <c r="L28" s="18"/>
      <c r="M28" s="18"/>
      <c r="N28" s="18"/>
    </row>
    <row r="29" spans="1:14" ht="12.75">
      <c r="A29">
        <v>7</v>
      </c>
      <c r="C29" t="s">
        <v>25</v>
      </c>
      <c r="D29" s="1" t="s">
        <v>7</v>
      </c>
      <c r="E29" s="17">
        <v>24</v>
      </c>
      <c r="F29" s="18">
        <v>40</v>
      </c>
      <c r="G29" s="16">
        <f t="shared" si="0"/>
        <v>960</v>
      </c>
      <c r="H29" s="17">
        <v>24</v>
      </c>
      <c r="I29" s="18">
        <v>60</v>
      </c>
      <c r="J29" s="24">
        <f t="shared" si="1"/>
        <v>1440</v>
      </c>
      <c r="K29" s="18"/>
      <c r="L29" s="18"/>
      <c r="M29" s="18"/>
      <c r="N29" s="18"/>
    </row>
    <row r="30" spans="1:14" ht="12.75">
      <c r="A30">
        <v>8</v>
      </c>
      <c r="C30" t="s">
        <v>26</v>
      </c>
      <c r="D30" s="1" t="s">
        <v>7</v>
      </c>
      <c r="E30" s="17">
        <v>4</v>
      </c>
      <c r="F30" s="18">
        <v>110</v>
      </c>
      <c r="G30" s="16">
        <f t="shared" si="0"/>
        <v>440</v>
      </c>
      <c r="H30" s="17">
        <v>4</v>
      </c>
      <c r="I30" s="18">
        <v>150</v>
      </c>
      <c r="J30" s="24">
        <f t="shared" si="1"/>
        <v>600</v>
      </c>
      <c r="K30" s="18"/>
      <c r="L30" s="18"/>
      <c r="M30" s="18"/>
      <c r="N30" s="18"/>
    </row>
    <row r="31" spans="1:14" ht="12.75">
      <c r="A31">
        <v>9</v>
      </c>
      <c r="C31" t="s">
        <v>27</v>
      </c>
      <c r="D31" s="1" t="s">
        <v>7</v>
      </c>
      <c r="E31" s="17">
        <v>4</v>
      </c>
      <c r="F31" s="18">
        <v>100</v>
      </c>
      <c r="G31" s="16">
        <f t="shared" si="0"/>
        <v>400</v>
      </c>
      <c r="H31" s="17">
        <v>4</v>
      </c>
      <c r="I31" s="18" t="s">
        <v>28</v>
      </c>
      <c r="J31" s="24">
        <f>E31*F31</f>
        <v>400</v>
      </c>
      <c r="K31" s="18"/>
      <c r="L31" s="18"/>
      <c r="M31" s="18"/>
      <c r="N31" s="18"/>
    </row>
    <row r="32" spans="1:14" ht="12.75">
      <c r="A32">
        <v>10</v>
      </c>
      <c r="C32" t="s">
        <v>29</v>
      </c>
      <c r="D32" s="1" t="s">
        <v>7</v>
      </c>
      <c r="E32" s="17">
        <v>4</v>
      </c>
      <c r="F32" s="18">
        <v>90</v>
      </c>
      <c r="G32" s="16">
        <f t="shared" si="0"/>
        <v>360</v>
      </c>
      <c r="H32" s="17">
        <v>4</v>
      </c>
      <c r="I32" s="18">
        <v>50</v>
      </c>
      <c r="J32" s="24">
        <f>H32*I32</f>
        <v>200</v>
      </c>
      <c r="K32" s="18"/>
      <c r="L32" s="18"/>
      <c r="M32" s="18"/>
      <c r="N32" s="18"/>
    </row>
    <row r="33" spans="1:14" ht="12.75">
      <c r="A33">
        <v>11</v>
      </c>
      <c r="C33" t="s">
        <v>30</v>
      </c>
      <c r="D33" s="1" t="s">
        <v>7</v>
      </c>
      <c r="E33" s="17">
        <v>4</v>
      </c>
      <c r="F33" s="18">
        <v>60</v>
      </c>
      <c r="G33" s="16">
        <f t="shared" si="0"/>
        <v>240</v>
      </c>
      <c r="H33" s="17">
        <v>4</v>
      </c>
      <c r="I33" s="18">
        <v>60</v>
      </c>
      <c r="J33" s="24">
        <f>H33*I33</f>
        <v>240</v>
      </c>
      <c r="K33" s="18"/>
      <c r="L33" s="18"/>
      <c r="M33" s="18"/>
      <c r="N33" s="18"/>
    </row>
    <row r="34" spans="5:14" ht="12.75">
      <c r="E34" s="17"/>
      <c r="F34" s="18"/>
      <c r="G34" s="20">
        <f>SUM(G23:G33)</f>
        <v>9006</v>
      </c>
      <c r="H34" s="17"/>
      <c r="I34" s="18"/>
      <c r="J34" s="23">
        <f>SUM(G23:G33)</f>
        <v>9006</v>
      </c>
      <c r="K34" s="18"/>
      <c r="L34" s="18">
        <f>SUM(G23:G33)</f>
        <v>9006</v>
      </c>
      <c r="M34" s="18"/>
      <c r="N34" s="18"/>
    </row>
    <row r="35" spans="5:14" ht="12.75">
      <c r="E35" s="17"/>
      <c r="F35" s="18"/>
      <c r="G35" s="16"/>
      <c r="H35" s="17"/>
      <c r="I35" s="18"/>
      <c r="J35" s="19"/>
      <c r="K35" s="18"/>
      <c r="L35" s="18"/>
      <c r="M35" s="18"/>
      <c r="N35" s="18"/>
    </row>
    <row r="36" spans="3:14" ht="18">
      <c r="C36" s="12" t="s">
        <v>31</v>
      </c>
      <c r="D36" s="13"/>
      <c r="E36" s="14" t="s">
        <v>32</v>
      </c>
      <c r="F36" s="18"/>
      <c r="G36" s="16"/>
      <c r="H36" s="17"/>
      <c r="I36" s="18"/>
      <c r="J36" s="19"/>
      <c r="K36" s="18"/>
      <c r="L36" s="18"/>
      <c r="M36" s="18"/>
      <c r="N36" s="18"/>
    </row>
    <row r="37" spans="1:14" ht="12.75">
      <c r="A37">
        <v>1</v>
      </c>
      <c r="C37" t="s">
        <v>33</v>
      </c>
      <c r="D37" s="1" t="s">
        <v>7</v>
      </c>
      <c r="E37" s="17">
        <v>5</v>
      </c>
      <c r="F37" s="18">
        <v>180</v>
      </c>
      <c r="G37" s="16">
        <f>E37*F37</f>
        <v>900</v>
      </c>
      <c r="H37" s="17">
        <v>3</v>
      </c>
      <c r="I37" s="18">
        <v>160</v>
      </c>
      <c r="J37" s="23">
        <f>H37*I37</f>
        <v>480</v>
      </c>
      <c r="K37" s="18"/>
      <c r="L37" s="18">
        <f>G37-J37</f>
        <v>420</v>
      </c>
      <c r="M37" s="18"/>
      <c r="N37" s="18"/>
    </row>
    <row r="38" spans="5:14" ht="12.75">
      <c r="E38" s="17"/>
      <c r="F38" s="18"/>
      <c r="G38" s="16"/>
      <c r="H38" s="17"/>
      <c r="I38" s="18"/>
      <c r="J38" s="19"/>
      <c r="K38" s="18"/>
      <c r="L38" s="18"/>
      <c r="M38" s="18"/>
      <c r="N38" s="18"/>
    </row>
    <row r="39" spans="5:14" ht="12.75">
      <c r="E39" s="17"/>
      <c r="F39" s="18"/>
      <c r="G39" s="16"/>
      <c r="H39" s="17"/>
      <c r="I39" s="18"/>
      <c r="J39" s="19"/>
      <c r="K39" s="18"/>
      <c r="L39" s="18"/>
      <c r="M39" s="18"/>
      <c r="N39" s="18"/>
    </row>
    <row r="40" spans="3:14" ht="18">
      <c r="C40" s="12" t="s">
        <v>34</v>
      </c>
      <c r="D40" s="13"/>
      <c r="E40" s="14" t="s">
        <v>35</v>
      </c>
      <c r="F40" s="15"/>
      <c r="G40" s="16"/>
      <c r="H40" s="17"/>
      <c r="I40" s="18"/>
      <c r="J40" s="19"/>
      <c r="K40" s="18"/>
      <c r="L40" s="18"/>
      <c r="M40" s="18"/>
      <c r="N40" s="18"/>
    </row>
    <row r="41" spans="1:14" ht="12.75">
      <c r="A41">
        <v>1</v>
      </c>
      <c r="C41" t="s">
        <v>36</v>
      </c>
      <c r="D41" s="1" t="s">
        <v>37</v>
      </c>
      <c r="E41" s="17">
        <v>56</v>
      </c>
      <c r="F41" s="18">
        <v>10</v>
      </c>
      <c r="G41" s="16">
        <f>E41*F41</f>
        <v>560</v>
      </c>
      <c r="H41" s="17">
        <v>72</v>
      </c>
      <c r="I41" s="18">
        <v>12</v>
      </c>
      <c r="J41" s="19">
        <f>H41*I41</f>
        <v>864</v>
      </c>
      <c r="K41" s="18"/>
      <c r="L41" s="18"/>
      <c r="M41" s="18"/>
      <c r="N41" s="18"/>
    </row>
    <row r="42" spans="1:14" ht="12.75">
      <c r="A42">
        <v>2</v>
      </c>
      <c r="C42" t="s">
        <v>38</v>
      </c>
      <c r="D42" s="1" t="s">
        <v>37</v>
      </c>
      <c r="E42" s="17">
        <v>168</v>
      </c>
      <c r="F42" s="18">
        <v>10.8</v>
      </c>
      <c r="G42" s="16">
        <f>E42*F42</f>
        <v>1814.4</v>
      </c>
      <c r="H42" s="17">
        <v>170</v>
      </c>
      <c r="I42" s="18">
        <v>14</v>
      </c>
      <c r="J42" s="19">
        <f>H42*I42</f>
        <v>2380</v>
      </c>
      <c r="K42" s="18"/>
      <c r="L42" s="18"/>
      <c r="M42" s="18"/>
      <c r="N42" s="18"/>
    </row>
    <row r="43" spans="1:14" ht="25.5">
      <c r="A43">
        <v>3</v>
      </c>
      <c r="C43" s="25" t="s">
        <v>39</v>
      </c>
      <c r="D43" s="26" t="s">
        <v>37</v>
      </c>
      <c r="E43" s="17">
        <v>112</v>
      </c>
      <c r="F43" s="18">
        <v>15.9</v>
      </c>
      <c r="G43" s="16">
        <f>E43*F43</f>
        <v>1780.8</v>
      </c>
      <c r="H43" s="17">
        <v>112</v>
      </c>
      <c r="I43" s="18">
        <v>19</v>
      </c>
      <c r="J43" s="19">
        <f>H43*I43</f>
        <v>2128</v>
      </c>
      <c r="K43" s="18"/>
      <c r="L43" s="18"/>
      <c r="M43" s="18"/>
      <c r="N43" s="18"/>
    </row>
    <row r="44" spans="5:14" ht="12.75">
      <c r="E44" s="17">
        <v>280</v>
      </c>
      <c r="F44" s="18">
        <v>3.5</v>
      </c>
      <c r="G44" s="16">
        <f>E44*F44</f>
        <v>980</v>
      </c>
      <c r="H44" s="17"/>
      <c r="I44" s="18"/>
      <c r="J44" s="23">
        <f>SUM(J41:J43)</f>
        <v>5372</v>
      </c>
      <c r="K44" s="18"/>
      <c r="L44" s="18">
        <f>G46-J44</f>
        <v>-97.60000000000036</v>
      </c>
      <c r="M44" s="18"/>
      <c r="N44" s="18"/>
    </row>
    <row r="45" spans="5:14" ht="12.75">
      <c r="E45" s="17">
        <v>48</v>
      </c>
      <c r="F45" s="18">
        <v>2.9</v>
      </c>
      <c r="G45" s="16">
        <f>E45*F45</f>
        <v>139.2</v>
      </c>
      <c r="H45" s="17"/>
      <c r="I45" s="18"/>
      <c r="J45" s="19"/>
      <c r="K45" s="18"/>
      <c r="L45" s="18"/>
      <c r="M45" s="18"/>
      <c r="N45" s="18"/>
    </row>
    <row r="46" spans="5:14" ht="12.75">
      <c r="E46" s="17"/>
      <c r="F46" s="18"/>
      <c r="G46" s="20">
        <f>SUM(G41:G45)</f>
        <v>5274.4</v>
      </c>
      <c r="H46" s="17"/>
      <c r="I46" s="18"/>
      <c r="J46" s="19"/>
      <c r="K46" s="18"/>
      <c r="L46" s="18"/>
      <c r="M46" s="18"/>
      <c r="N46" s="18"/>
    </row>
    <row r="47" spans="5:14" ht="12.75">
      <c r="E47" s="17"/>
      <c r="F47" s="18"/>
      <c r="G47" s="16"/>
      <c r="H47" s="17"/>
      <c r="I47" s="18"/>
      <c r="J47" s="19"/>
      <c r="K47" s="18"/>
      <c r="L47" s="18"/>
      <c r="M47" s="18"/>
      <c r="N47" s="18"/>
    </row>
    <row r="48" spans="3:14" ht="18">
      <c r="C48" s="12" t="s">
        <v>40</v>
      </c>
      <c r="D48" s="13"/>
      <c r="E48" s="14" t="s">
        <v>41</v>
      </c>
      <c r="F48" s="18"/>
      <c r="G48" s="16"/>
      <c r="H48" s="17"/>
      <c r="I48" s="18"/>
      <c r="J48" s="19"/>
      <c r="K48" s="18"/>
      <c r="L48" s="18"/>
      <c r="M48" s="18"/>
      <c r="N48" s="18"/>
    </row>
    <row r="49" spans="1:14" ht="12.75">
      <c r="A49">
        <v>1</v>
      </c>
      <c r="C49" t="s">
        <v>42</v>
      </c>
      <c r="D49" s="1" t="s">
        <v>7</v>
      </c>
      <c r="E49" s="17">
        <v>160</v>
      </c>
      <c r="F49" s="18">
        <v>4.6</v>
      </c>
      <c r="G49" s="16">
        <f aca="true" t="shared" si="2" ref="G49:G55">E49*F49</f>
        <v>736</v>
      </c>
      <c r="H49" s="17">
        <v>160</v>
      </c>
      <c r="I49" s="18">
        <v>4.6</v>
      </c>
      <c r="J49" s="19">
        <f aca="true" t="shared" si="3" ref="J49:J55">H49*I49</f>
        <v>736</v>
      </c>
      <c r="K49" s="18"/>
      <c r="L49" s="18"/>
      <c r="M49" s="18"/>
      <c r="N49" s="18"/>
    </row>
    <row r="50" spans="1:14" ht="12.75">
      <c r="A50">
        <v>2</v>
      </c>
      <c r="C50" t="s">
        <v>43</v>
      </c>
      <c r="D50" s="1" t="s">
        <v>7</v>
      </c>
      <c r="E50" s="17">
        <v>80</v>
      </c>
      <c r="F50" s="18">
        <v>1.15</v>
      </c>
      <c r="G50" s="16">
        <f t="shared" si="2"/>
        <v>92</v>
      </c>
      <c r="H50" s="17">
        <v>80</v>
      </c>
      <c r="I50" s="18">
        <v>1.15</v>
      </c>
      <c r="J50" s="19">
        <f t="shared" si="3"/>
        <v>92</v>
      </c>
      <c r="K50" s="18"/>
      <c r="L50" s="18"/>
      <c r="M50" s="18"/>
      <c r="N50" s="18"/>
    </row>
    <row r="51" spans="1:14" ht="12.75">
      <c r="A51">
        <v>3</v>
      </c>
      <c r="C51" t="s">
        <v>44</v>
      </c>
      <c r="D51" s="1" t="s">
        <v>7</v>
      </c>
      <c r="E51" s="17">
        <v>50</v>
      </c>
      <c r="F51" s="18">
        <v>17.5</v>
      </c>
      <c r="G51" s="16">
        <f t="shared" si="2"/>
        <v>875</v>
      </c>
      <c r="H51" s="17">
        <v>60</v>
      </c>
      <c r="I51" s="18">
        <v>17.5</v>
      </c>
      <c r="J51" s="19">
        <f t="shared" si="3"/>
        <v>1050</v>
      </c>
      <c r="K51" s="18"/>
      <c r="L51" s="18"/>
      <c r="M51" s="18"/>
      <c r="N51" s="18"/>
    </row>
    <row r="52" spans="1:14" ht="12.75">
      <c r="A52">
        <v>4</v>
      </c>
      <c r="B52" t="s">
        <v>45</v>
      </c>
      <c r="C52" t="s">
        <v>46</v>
      </c>
      <c r="D52" s="1" t="s">
        <v>7</v>
      </c>
      <c r="E52" s="17"/>
      <c r="F52" s="18"/>
      <c r="G52" s="16">
        <f t="shared" si="2"/>
        <v>0</v>
      </c>
      <c r="H52" s="17">
        <v>60</v>
      </c>
      <c r="I52" s="18">
        <v>10</v>
      </c>
      <c r="J52" s="19">
        <f t="shared" si="3"/>
        <v>600</v>
      </c>
      <c r="K52" s="18"/>
      <c r="L52" s="18"/>
      <c r="M52" s="18"/>
      <c r="N52" s="18"/>
    </row>
    <row r="53" spans="1:14" ht="12.75">
      <c r="A53">
        <v>5</v>
      </c>
      <c r="B53" t="s">
        <v>45</v>
      </c>
      <c r="C53" t="s">
        <v>47</v>
      </c>
      <c r="D53" s="1" t="s">
        <v>7</v>
      </c>
      <c r="E53" s="17"/>
      <c r="F53" s="18"/>
      <c r="G53" s="16">
        <f t="shared" si="2"/>
        <v>0</v>
      </c>
      <c r="H53" s="17">
        <v>100</v>
      </c>
      <c r="I53" s="18">
        <v>2.8</v>
      </c>
      <c r="J53" s="19">
        <f t="shared" si="3"/>
        <v>280</v>
      </c>
      <c r="K53" s="18"/>
      <c r="L53" s="18"/>
      <c r="M53" s="18"/>
      <c r="N53" s="18"/>
    </row>
    <row r="54" spans="1:14" ht="12.75">
      <c r="A54">
        <v>6</v>
      </c>
      <c r="B54" t="s">
        <v>45</v>
      </c>
      <c r="C54" t="s">
        <v>48</v>
      </c>
      <c r="D54" s="1" t="s">
        <v>7</v>
      </c>
      <c r="E54" s="17"/>
      <c r="F54" s="18"/>
      <c r="G54" s="16">
        <f t="shared" si="2"/>
        <v>0</v>
      </c>
      <c r="H54" s="17">
        <v>100</v>
      </c>
      <c r="I54" s="18">
        <v>5</v>
      </c>
      <c r="J54" s="19">
        <f t="shared" si="3"/>
        <v>500</v>
      </c>
      <c r="K54" s="18"/>
      <c r="L54" s="18"/>
      <c r="M54" s="18"/>
      <c r="N54" s="18"/>
    </row>
    <row r="55" spans="1:14" ht="12.75">
      <c r="A55">
        <v>7</v>
      </c>
      <c r="C55" t="s">
        <v>49</v>
      </c>
      <c r="D55" s="1" t="s">
        <v>7</v>
      </c>
      <c r="E55" s="17"/>
      <c r="F55" s="18"/>
      <c r="G55" s="16">
        <f t="shared" si="2"/>
        <v>0</v>
      </c>
      <c r="H55" s="17">
        <v>100</v>
      </c>
      <c r="I55" s="18">
        <v>11</v>
      </c>
      <c r="J55" s="19">
        <f t="shared" si="3"/>
        <v>1100</v>
      </c>
      <c r="K55" s="18"/>
      <c r="L55" s="18"/>
      <c r="M55" s="18"/>
      <c r="N55" s="18"/>
    </row>
    <row r="56" spans="5:14" ht="12.75">
      <c r="E56" s="17"/>
      <c r="F56" s="18"/>
      <c r="G56" s="20">
        <f>SUM(G49:G55)</f>
        <v>1703</v>
      </c>
      <c r="H56" s="17"/>
      <c r="I56" s="18"/>
      <c r="J56" s="23">
        <f>SUM(J49:J55)</f>
        <v>4358</v>
      </c>
      <c r="K56" s="18"/>
      <c r="L56" s="18">
        <f>G56-J56</f>
        <v>-2655</v>
      </c>
      <c r="M56" s="18"/>
      <c r="N56" s="18"/>
    </row>
    <row r="57" spans="3:14" ht="18">
      <c r="C57" s="12" t="s">
        <v>50</v>
      </c>
      <c r="D57" s="27"/>
      <c r="E57" s="28" t="s">
        <v>51</v>
      </c>
      <c r="F57" s="18"/>
      <c r="G57" s="16"/>
      <c r="H57" s="17"/>
      <c r="I57" s="18"/>
      <c r="J57" s="19"/>
      <c r="K57" s="18"/>
      <c r="L57" s="18"/>
      <c r="M57" s="18"/>
      <c r="N57" s="18"/>
    </row>
    <row r="58" spans="1:14" ht="25.5">
      <c r="A58">
        <v>1</v>
      </c>
      <c r="C58" s="29" t="s">
        <v>52</v>
      </c>
      <c r="E58" s="17">
        <v>4</v>
      </c>
      <c r="F58" s="18">
        <v>700</v>
      </c>
      <c r="G58" s="16">
        <f>E58*F58</f>
        <v>2800</v>
      </c>
      <c r="H58" s="17">
        <v>4</v>
      </c>
      <c r="I58" s="18">
        <v>700</v>
      </c>
      <c r="J58" s="16">
        <f>H58*I58</f>
        <v>2800</v>
      </c>
      <c r="K58" s="18"/>
      <c r="L58" s="18"/>
      <c r="M58" s="18"/>
      <c r="N58" s="18"/>
    </row>
    <row r="59" spans="1:14" ht="12.75">
      <c r="A59">
        <v>2</v>
      </c>
      <c r="C59" t="s">
        <v>53</v>
      </c>
      <c r="E59" s="17">
        <v>4</v>
      </c>
      <c r="F59" s="18">
        <v>450</v>
      </c>
      <c r="G59" s="16">
        <f>E59*F59</f>
        <v>1800</v>
      </c>
      <c r="H59" s="17">
        <v>4</v>
      </c>
      <c r="I59" s="18">
        <v>450</v>
      </c>
      <c r="J59" s="16">
        <f>H59*I59</f>
        <v>1800</v>
      </c>
      <c r="K59" s="18"/>
      <c r="L59" s="18"/>
      <c r="M59" s="18"/>
      <c r="N59" s="18"/>
    </row>
    <row r="60" spans="5:14" ht="12.75">
      <c r="E60" s="17"/>
      <c r="F60" s="18"/>
      <c r="G60" s="20">
        <f>SUM(G58:G59)</f>
        <v>4600</v>
      </c>
      <c r="H60" s="17"/>
      <c r="I60" s="18"/>
      <c r="J60" s="30">
        <f>SUM(J58:J59)</f>
        <v>4600</v>
      </c>
      <c r="K60" s="18"/>
      <c r="L60">
        <f>G60-J60</f>
        <v>0</v>
      </c>
      <c r="M60" s="18"/>
      <c r="N60" s="18"/>
    </row>
    <row r="61" spans="5:14" ht="12.75">
      <c r="E61" s="18"/>
      <c r="F61" s="18"/>
      <c r="G61" s="31"/>
      <c r="H61" s="18"/>
      <c r="I61" s="18"/>
      <c r="J61" s="18"/>
      <c r="K61" s="18"/>
      <c r="L61" s="18">
        <f>G60-J60</f>
        <v>0</v>
      </c>
      <c r="M61" s="18"/>
      <c r="N61" s="18"/>
    </row>
    <row r="62" spans="5:14" ht="12.75">
      <c r="E62" s="18"/>
      <c r="F62" s="18"/>
      <c r="G62" s="31"/>
      <c r="H62" s="18"/>
      <c r="I62" s="18"/>
      <c r="J62" s="18"/>
      <c r="K62" s="18"/>
      <c r="L62" s="18"/>
      <c r="M62" s="18"/>
      <c r="N62" s="18"/>
    </row>
    <row r="63" spans="5:14" ht="16.5">
      <c r="E63" s="18" t="s">
        <v>54</v>
      </c>
      <c r="F63" s="18"/>
      <c r="G63" s="32">
        <f>G14+G20+G34+G37+G46+G56+G60</f>
        <v>67628.4</v>
      </c>
      <c r="H63" s="18" t="s">
        <v>54</v>
      </c>
      <c r="I63" s="18"/>
      <c r="J63" s="33">
        <f>G14+G20+G34+G37+G46+G56+G60</f>
        <v>67628.4</v>
      </c>
      <c r="K63" s="18"/>
      <c r="L63" s="18">
        <f>G14+G20+G34+G37+G46+G56+G60</f>
        <v>67628.4</v>
      </c>
      <c r="M63" s="18"/>
      <c r="N63" s="1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O128"/>
  <sheetViews>
    <sheetView view="pageBreakPreview" zoomScale="131" zoomScaleNormal="98" zoomScaleSheetLayoutView="131" zoomScalePageLayoutView="0" workbookViewId="0" topLeftCell="A1">
      <selection activeCell="A1" sqref="A1"/>
    </sheetView>
  </sheetViews>
  <sheetFormatPr defaultColWidth="11.57421875" defaultRowHeight="12.75"/>
  <cols>
    <col min="1" max="1" width="4.7109375" style="0" customWidth="1"/>
    <col min="2" max="2" width="2.7109375" style="0" customWidth="1"/>
    <col min="3" max="3" width="48.28125" style="0" customWidth="1"/>
    <col min="10" max="10" width="15.421875" style="0" customWidth="1"/>
  </cols>
  <sheetData>
    <row r="5" ht="12.75">
      <c r="G5" s="4"/>
    </row>
    <row r="7" spans="4:12" ht="39">
      <c r="D7" s="34" t="s">
        <v>0</v>
      </c>
      <c r="E7" s="5" t="s">
        <v>1</v>
      </c>
      <c r="F7" s="6"/>
      <c r="G7" s="7"/>
      <c r="H7" s="8" t="s">
        <v>2</v>
      </c>
      <c r="I7" s="9"/>
      <c r="J7" s="10"/>
      <c r="L7" s="11" t="s">
        <v>3</v>
      </c>
    </row>
    <row r="8" spans="3:12" ht="18">
      <c r="C8" s="12" t="s">
        <v>55</v>
      </c>
      <c r="D8" s="13"/>
      <c r="E8" s="35" t="s">
        <v>56</v>
      </c>
      <c r="F8" s="36"/>
      <c r="G8" s="3"/>
      <c r="H8" s="35"/>
      <c r="I8" s="36"/>
      <c r="J8" s="37"/>
      <c r="L8" s="11"/>
    </row>
    <row r="9" spans="1:12" ht="14.25">
      <c r="A9">
        <v>1</v>
      </c>
      <c r="C9" t="s">
        <v>57</v>
      </c>
      <c r="D9" s="34" t="s">
        <v>7</v>
      </c>
      <c r="E9" s="38">
        <v>1</v>
      </c>
      <c r="F9" s="39">
        <v>2220</v>
      </c>
      <c r="G9" s="16">
        <f aca="true" t="shared" si="0" ref="G9:G35">E9*F9</f>
        <v>2220</v>
      </c>
      <c r="H9" s="38">
        <v>1</v>
      </c>
      <c r="I9" s="39">
        <v>2220</v>
      </c>
      <c r="J9" s="40">
        <f aca="true" t="shared" si="1" ref="J9:J38">H9*I9</f>
        <v>2220</v>
      </c>
      <c r="L9" s="11"/>
    </row>
    <row r="10" spans="1:12" ht="14.25">
      <c r="A10">
        <v>2</v>
      </c>
      <c r="C10" t="s">
        <v>58</v>
      </c>
      <c r="D10" s="34" t="s">
        <v>7</v>
      </c>
      <c r="E10" s="38">
        <v>1</v>
      </c>
      <c r="F10" s="39">
        <v>1530</v>
      </c>
      <c r="G10" s="16">
        <f t="shared" si="0"/>
        <v>1530</v>
      </c>
      <c r="H10" s="38">
        <v>1</v>
      </c>
      <c r="I10" s="39">
        <v>1530</v>
      </c>
      <c r="J10" s="40">
        <f t="shared" si="1"/>
        <v>1530</v>
      </c>
      <c r="L10" s="11"/>
    </row>
    <row r="11" spans="1:12" ht="14.25">
      <c r="A11">
        <v>3</v>
      </c>
      <c r="C11" t="s">
        <v>59</v>
      </c>
      <c r="D11" s="34" t="s">
        <v>7</v>
      </c>
      <c r="E11" s="38">
        <v>1</v>
      </c>
      <c r="F11" s="39">
        <v>2210</v>
      </c>
      <c r="G11" s="16">
        <f t="shared" si="0"/>
        <v>2210</v>
      </c>
      <c r="H11" s="38">
        <v>2</v>
      </c>
      <c r="I11" s="39">
        <v>2210</v>
      </c>
      <c r="J11" s="40">
        <f t="shared" si="1"/>
        <v>4420</v>
      </c>
      <c r="L11" s="11"/>
    </row>
    <row r="12" spans="1:12" ht="14.25">
      <c r="A12">
        <v>4</v>
      </c>
      <c r="C12" t="s">
        <v>60</v>
      </c>
      <c r="D12" s="34" t="s">
        <v>7</v>
      </c>
      <c r="E12" s="38">
        <v>1</v>
      </c>
      <c r="F12" s="39">
        <v>6810</v>
      </c>
      <c r="G12" s="16">
        <f t="shared" si="0"/>
        <v>6810</v>
      </c>
      <c r="H12" s="38">
        <v>1</v>
      </c>
      <c r="I12" s="39">
        <v>6810</v>
      </c>
      <c r="J12" s="40">
        <f t="shared" si="1"/>
        <v>6810</v>
      </c>
      <c r="L12" s="11"/>
    </row>
    <row r="13" spans="1:12" ht="14.25">
      <c r="A13">
        <v>5</v>
      </c>
      <c r="C13" t="s">
        <v>61</v>
      </c>
      <c r="D13" s="34" t="s">
        <v>7</v>
      </c>
      <c r="E13" s="38">
        <v>7</v>
      </c>
      <c r="F13" s="39">
        <v>30</v>
      </c>
      <c r="G13" s="16">
        <f t="shared" si="0"/>
        <v>210</v>
      </c>
      <c r="H13" s="38">
        <v>7</v>
      </c>
      <c r="I13" s="39">
        <v>30</v>
      </c>
      <c r="J13" s="40">
        <f t="shared" si="1"/>
        <v>210</v>
      </c>
      <c r="L13" s="11"/>
    </row>
    <row r="14" spans="1:12" ht="14.25">
      <c r="A14">
        <v>6</v>
      </c>
      <c r="C14" t="s">
        <v>62</v>
      </c>
      <c r="D14" s="34" t="s">
        <v>7</v>
      </c>
      <c r="E14" s="38">
        <v>2</v>
      </c>
      <c r="F14" s="39">
        <v>60</v>
      </c>
      <c r="G14" s="16">
        <f t="shared" si="0"/>
        <v>120</v>
      </c>
      <c r="H14" s="38">
        <v>2</v>
      </c>
      <c r="I14" s="39">
        <v>60</v>
      </c>
      <c r="J14" s="40">
        <f t="shared" si="1"/>
        <v>120</v>
      </c>
      <c r="L14" s="11"/>
    </row>
    <row r="15" spans="1:12" ht="14.25">
      <c r="A15">
        <v>7</v>
      </c>
      <c r="C15" t="s">
        <v>63</v>
      </c>
      <c r="D15" s="34" t="s">
        <v>7</v>
      </c>
      <c r="E15" s="38">
        <v>7</v>
      </c>
      <c r="F15" s="39">
        <v>40</v>
      </c>
      <c r="G15" s="16">
        <f t="shared" si="0"/>
        <v>280</v>
      </c>
      <c r="H15" s="38">
        <v>7</v>
      </c>
      <c r="I15" s="39">
        <v>40</v>
      </c>
      <c r="J15" s="40">
        <f t="shared" si="1"/>
        <v>280</v>
      </c>
      <c r="L15" s="11"/>
    </row>
    <row r="16" spans="1:12" ht="14.25">
      <c r="A16">
        <v>8</v>
      </c>
      <c r="C16" t="s">
        <v>64</v>
      </c>
      <c r="D16" s="34" t="s">
        <v>7</v>
      </c>
      <c r="E16" s="38">
        <v>1</v>
      </c>
      <c r="F16" s="39">
        <v>1120</v>
      </c>
      <c r="G16" s="16">
        <f t="shared" si="0"/>
        <v>1120</v>
      </c>
      <c r="H16" s="38">
        <v>1</v>
      </c>
      <c r="I16" s="39">
        <v>1120</v>
      </c>
      <c r="J16" s="40">
        <f t="shared" si="1"/>
        <v>1120</v>
      </c>
      <c r="L16" s="11"/>
    </row>
    <row r="17" spans="1:12" ht="14.25">
      <c r="A17">
        <v>9</v>
      </c>
      <c r="C17" t="s">
        <v>65</v>
      </c>
      <c r="D17" s="34" t="s">
        <v>7</v>
      </c>
      <c r="E17" s="38">
        <v>1</v>
      </c>
      <c r="F17" s="39">
        <v>3170</v>
      </c>
      <c r="G17" s="16">
        <f t="shared" si="0"/>
        <v>3170</v>
      </c>
      <c r="H17" s="38">
        <v>1</v>
      </c>
      <c r="I17" s="39">
        <v>3170</v>
      </c>
      <c r="J17" s="40">
        <f t="shared" si="1"/>
        <v>3170</v>
      </c>
      <c r="L17" s="11"/>
    </row>
    <row r="18" spans="1:12" ht="14.25">
      <c r="A18">
        <v>10</v>
      </c>
      <c r="C18" t="s">
        <v>66</v>
      </c>
      <c r="D18" s="34" t="s">
        <v>7</v>
      </c>
      <c r="E18" s="38">
        <v>1</v>
      </c>
      <c r="F18" s="39">
        <v>1560</v>
      </c>
      <c r="G18" s="16">
        <f t="shared" si="0"/>
        <v>1560</v>
      </c>
      <c r="H18" s="38">
        <v>1</v>
      </c>
      <c r="I18" s="39">
        <v>2160</v>
      </c>
      <c r="J18" s="40">
        <f t="shared" si="1"/>
        <v>2160</v>
      </c>
      <c r="L18" s="11"/>
    </row>
    <row r="19" spans="1:12" ht="14.25">
      <c r="A19">
        <v>11</v>
      </c>
      <c r="C19" t="s">
        <v>67</v>
      </c>
      <c r="D19" s="34" t="s">
        <v>7</v>
      </c>
      <c r="E19" s="38">
        <v>1</v>
      </c>
      <c r="F19" s="39">
        <v>3020</v>
      </c>
      <c r="G19" s="16">
        <f t="shared" si="0"/>
        <v>3020</v>
      </c>
      <c r="H19" s="38">
        <v>1</v>
      </c>
      <c r="I19" s="39">
        <v>3400</v>
      </c>
      <c r="J19" s="40">
        <f t="shared" si="1"/>
        <v>3400</v>
      </c>
      <c r="L19" s="11"/>
    </row>
    <row r="20" spans="1:12" ht="14.25">
      <c r="A20">
        <v>12</v>
      </c>
      <c r="C20" t="s">
        <v>68</v>
      </c>
      <c r="D20" s="34" t="s">
        <v>7</v>
      </c>
      <c r="E20" s="38">
        <v>1</v>
      </c>
      <c r="F20" s="39">
        <v>1280</v>
      </c>
      <c r="G20" s="16">
        <f t="shared" si="0"/>
        <v>1280</v>
      </c>
      <c r="H20" s="38">
        <v>1</v>
      </c>
      <c r="I20" s="39">
        <v>700</v>
      </c>
      <c r="J20" s="40">
        <f t="shared" si="1"/>
        <v>700</v>
      </c>
      <c r="L20" s="11"/>
    </row>
    <row r="21" spans="1:12" ht="14.25">
      <c r="A21">
        <v>13</v>
      </c>
      <c r="C21" t="s">
        <v>69</v>
      </c>
      <c r="D21" s="34" t="s">
        <v>7</v>
      </c>
      <c r="E21" s="38">
        <v>1</v>
      </c>
      <c r="F21" s="39">
        <v>3320</v>
      </c>
      <c r="G21" s="16">
        <f t="shared" si="0"/>
        <v>3320</v>
      </c>
      <c r="H21" s="38">
        <v>1</v>
      </c>
      <c r="I21" s="39">
        <v>2720</v>
      </c>
      <c r="J21" s="40">
        <f t="shared" si="1"/>
        <v>2720</v>
      </c>
      <c r="L21" s="11"/>
    </row>
    <row r="22" spans="1:12" ht="14.25">
      <c r="A22">
        <v>14</v>
      </c>
      <c r="C22" t="s">
        <v>59</v>
      </c>
      <c r="D22" s="34" t="s">
        <v>7</v>
      </c>
      <c r="E22" s="38">
        <v>1</v>
      </c>
      <c r="F22" s="39">
        <v>2080</v>
      </c>
      <c r="G22" s="16">
        <f t="shared" si="0"/>
        <v>2080</v>
      </c>
      <c r="H22" s="38"/>
      <c r="I22" s="39"/>
      <c r="J22" s="40">
        <f t="shared" si="1"/>
        <v>0</v>
      </c>
      <c r="L22" s="11"/>
    </row>
    <row r="23" spans="1:12" ht="14.25">
      <c r="A23">
        <v>15</v>
      </c>
      <c r="C23" t="s">
        <v>70</v>
      </c>
      <c r="D23" s="34" t="s">
        <v>7</v>
      </c>
      <c r="E23" s="38">
        <v>1</v>
      </c>
      <c r="F23" s="39">
        <v>1520</v>
      </c>
      <c r="G23" s="16">
        <f t="shared" si="0"/>
        <v>1520</v>
      </c>
      <c r="H23" s="38">
        <v>1</v>
      </c>
      <c r="I23" s="39">
        <v>1520</v>
      </c>
      <c r="J23" s="40">
        <f t="shared" si="1"/>
        <v>1520</v>
      </c>
      <c r="L23" s="11"/>
    </row>
    <row r="24" spans="1:12" ht="14.25">
      <c r="A24">
        <v>16</v>
      </c>
      <c r="C24" t="s">
        <v>71</v>
      </c>
      <c r="D24" s="34" t="s">
        <v>7</v>
      </c>
      <c r="E24" s="38">
        <v>1</v>
      </c>
      <c r="F24" s="39">
        <v>2110</v>
      </c>
      <c r="G24" s="16">
        <f t="shared" si="0"/>
        <v>2110</v>
      </c>
      <c r="H24" s="38">
        <v>1</v>
      </c>
      <c r="I24" s="39">
        <v>2110</v>
      </c>
      <c r="J24" s="40">
        <f t="shared" si="1"/>
        <v>2110</v>
      </c>
      <c r="L24" s="11"/>
    </row>
    <row r="25" spans="1:12" ht="14.25">
      <c r="A25">
        <v>17</v>
      </c>
      <c r="C25" t="s">
        <v>72</v>
      </c>
      <c r="D25" s="34" t="s">
        <v>7</v>
      </c>
      <c r="E25" s="38">
        <v>1</v>
      </c>
      <c r="F25" s="39">
        <v>1610</v>
      </c>
      <c r="G25" s="16">
        <f t="shared" si="0"/>
        <v>1610</v>
      </c>
      <c r="H25" s="38">
        <v>1</v>
      </c>
      <c r="I25" s="39">
        <v>1900</v>
      </c>
      <c r="J25" s="40">
        <f t="shared" si="1"/>
        <v>1900</v>
      </c>
      <c r="L25" s="11"/>
    </row>
    <row r="26" spans="1:12" ht="14.25">
      <c r="A26">
        <v>18</v>
      </c>
      <c r="C26" t="s">
        <v>73</v>
      </c>
      <c r="D26" s="34" t="s">
        <v>7</v>
      </c>
      <c r="E26" s="38">
        <v>1</v>
      </c>
      <c r="F26" s="39">
        <v>200</v>
      </c>
      <c r="G26" s="16">
        <f t="shared" si="0"/>
        <v>200</v>
      </c>
      <c r="H26" s="38">
        <v>1</v>
      </c>
      <c r="I26" s="39">
        <v>200</v>
      </c>
      <c r="J26" s="40">
        <f t="shared" si="1"/>
        <v>200</v>
      </c>
      <c r="L26" s="11"/>
    </row>
    <row r="27" spans="1:12" ht="14.25">
      <c r="A27">
        <v>19</v>
      </c>
      <c r="C27" t="s">
        <v>74</v>
      </c>
      <c r="D27" s="34" t="s">
        <v>7</v>
      </c>
      <c r="E27" s="38">
        <v>1</v>
      </c>
      <c r="F27" s="39">
        <v>1900</v>
      </c>
      <c r="G27" s="16">
        <f t="shared" si="0"/>
        <v>1900</v>
      </c>
      <c r="H27" s="38">
        <v>1</v>
      </c>
      <c r="I27" s="39">
        <v>2050</v>
      </c>
      <c r="J27" s="40">
        <f t="shared" si="1"/>
        <v>2050</v>
      </c>
      <c r="L27" s="11"/>
    </row>
    <row r="28" spans="1:12" ht="14.25">
      <c r="A28">
        <v>20</v>
      </c>
      <c r="C28" t="s">
        <v>75</v>
      </c>
      <c r="D28" s="34" t="s">
        <v>7</v>
      </c>
      <c r="E28" s="38">
        <v>1</v>
      </c>
      <c r="F28" s="39">
        <v>1340</v>
      </c>
      <c r="G28" s="16">
        <f t="shared" si="0"/>
        <v>1340</v>
      </c>
      <c r="H28" s="38">
        <v>1</v>
      </c>
      <c r="I28" s="39">
        <v>1340</v>
      </c>
      <c r="J28" s="40">
        <f t="shared" si="1"/>
        <v>1340</v>
      </c>
      <c r="L28" s="11"/>
    </row>
    <row r="29" spans="1:12" ht="14.25">
      <c r="A29">
        <v>21</v>
      </c>
      <c r="C29" t="s">
        <v>76</v>
      </c>
      <c r="D29" s="34" t="s">
        <v>7</v>
      </c>
      <c r="E29" s="38">
        <v>1</v>
      </c>
      <c r="F29" s="39">
        <v>1080</v>
      </c>
      <c r="G29" s="16">
        <f t="shared" si="0"/>
        <v>1080</v>
      </c>
      <c r="H29" s="38">
        <v>1</v>
      </c>
      <c r="I29" s="39">
        <v>1080</v>
      </c>
      <c r="J29" s="40">
        <f t="shared" si="1"/>
        <v>1080</v>
      </c>
      <c r="L29" s="11"/>
    </row>
    <row r="30" spans="1:12" ht="14.25">
      <c r="A30">
        <v>22</v>
      </c>
      <c r="C30" t="s">
        <v>77</v>
      </c>
      <c r="D30" s="34" t="s">
        <v>7</v>
      </c>
      <c r="E30" s="38">
        <v>2</v>
      </c>
      <c r="F30" s="39">
        <v>2580</v>
      </c>
      <c r="G30" s="16">
        <f t="shared" si="0"/>
        <v>5160</v>
      </c>
      <c r="H30" s="38">
        <v>2</v>
      </c>
      <c r="I30" s="39">
        <v>2580</v>
      </c>
      <c r="J30" s="40">
        <f t="shared" si="1"/>
        <v>5160</v>
      </c>
      <c r="L30" s="11"/>
    </row>
    <row r="31" spans="1:12" ht="14.25">
      <c r="A31">
        <v>23</v>
      </c>
      <c r="C31" t="s">
        <v>75</v>
      </c>
      <c r="D31" s="34" t="s">
        <v>7</v>
      </c>
      <c r="E31" s="38">
        <v>1</v>
      </c>
      <c r="F31" s="39">
        <v>1340</v>
      </c>
      <c r="G31" s="16">
        <f t="shared" si="0"/>
        <v>1340</v>
      </c>
      <c r="H31" s="38">
        <v>1</v>
      </c>
      <c r="I31" s="39">
        <v>1430</v>
      </c>
      <c r="J31" s="40">
        <f t="shared" si="1"/>
        <v>1430</v>
      </c>
      <c r="L31" s="11"/>
    </row>
    <row r="32" spans="1:12" ht="14.25">
      <c r="A32">
        <v>24</v>
      </c>
      <c r="C32" t="s">
        <v>75</v>
      </c>
      <c r="D32" s="34" t="s">
        <v>7</v>
      </c>
      <c r="E32" s="38">
        <v>1</v>
      </c>
      <c r="F32" s="39">
        <v>1280</v>
      </c>
      <c r="G32" s="16">
        <f t="shared" si="0"/>
        <v>1280</v>
      </c>
      <c r="H32" s="38">
        <v>1</v>
      </c>
      <c r="I32" s="39">
        <v>1280</v>
      </c>
      <c r="J32" s="40">
        <f t="shared" si="1"/>
        <v>1280</v>
      </c>
      <c r="L32" s="11"/>
    </row>
    <row r="33" spans="1:12" ht="14.25">
      <c r="A33">
        <v>25</v>
      </c>
      <c r="C33" t="s">
        <v>78</v>
      </c>
      <c r="D33" s="34" t="s">
        <v>7</v>
      </c>
      <c r="E33" s="38">
        <v>1</v>
      </c>
      <c r="F33" s="39">
        <v>1300</v>
      </c>
      <c r="G33" s="16">
        <f t="shared" si="0"/>
        <v>1300</v>
      </c>
      <c r="H33" s="38">
        <v>1</v>
      </c>
      <c r="I33" s="39">
        <v>1340</v>
      </c>
      <c r="J33" s="40">
        <f t="shared" si="1"/>
        <v>1340</v>
      </c>
      <c r="L33" s="11"/>
    </row>
    <row r="34" spans="1:12" ht="14.25">
      <c r="A34">
        <v>26</v>
      </c>
      <c r="C34" t="s">
        <v>79</v>
      </c>
      <c r="D34" s="34" t="s">
        <v>7</v>
      </c>
      <c r="E34" s="38">
        <v>1</v>
      </c>
      <c r="F34" s="39">
        <v>4600</v>
      </c>
      <c r="G34" s="16">
        <f t="shared" si="0"/>
        <v>4600</v>
      </c>
      <c r="H34" s="38">
        <v>1</v>
      </c>
      <c r="I34" s="39">
        <v>4780</v>
      </c>
      <c r="J34" s="40">
        <f t="shared" si="1"/>
        <v>4780</v>
      </c>
      <c r="L34" s="11"/>
    </row>
    <row r="35" spans="1:12" ht="14.25">
      <c r="A35">
        <v>27</v>
      </c>
      <c r="C35" t="s">
        <v>80</v>
      </c>
      <c r="D35" s="34" t="s">
        <v>7</v>
      </c>
      <c r="E35" s="38">
        <v>24</v>
      </c>
      <c r="F35" s="39">
        <v>32</v>
      </c>
      <c r="G35" s="16">
        <f t="shared" si="0"/>
        <v>768</v>
      </c>
      <c r="H35" s="38">
        <v>24</v>
      </c>
      <c r="I35" s="39">
        <v>35</v>
      </c>
      <c r="J35" s="40">
        <f t="shared" si="1"/>
        <v>840</v>
      </c>
      <c r="L35" s="11"/>
    </row>
    <row r="36" spans="3:14" ht="13.5" customHeight="1">
      <c r="C36" s="41" t="s">
        <v>81</v>
      </c>
      <c r="D36" s="42" t="s">
        <v>7</v>
      </c>
      <c r="E36" s="38"/>
      <c r="F36" s="39"/>
      <c r="G36" s="16"/>
      <c r="H36" s="38">
        <v>1</v>
      </c>
      <c r="I36" s="39">
        <v>690</v>
      </c>
      <c r="J36" s="40">
        <f t="shared" si="1"/>
        <v>690</v>
      </c>
      <c r="L36" s="125" t="s">
        <v>82</v>
      </c>
      <c r="M36" s="125"/>
      <c r="N36" s="125"/>
    </row>
    <row r="37" spans="3:14" ht="13.5" customHeight="1">
      <c r="C37" s="41" t="s">
        <v>83</v>
      </c>
      <c r="D37" s="42" t="s">
        <v>7</v>
      </c>
      <c r="E37" s="38"/>
      <c r="F37" s="39"/>
      <c r="G37" s="16"/>
      <c r="H37" s="38">
        <v>3</v>
      </c>
      <c r="I37" s="39">
        <v>180</v>
      </c>
      <c r="J37" s="40">
        <f t="shared" si="1"/>
        <v>540</v>
      </c>
      <c r="L37" s="126" t="s">
        <v>84</v>
      </c>
      <c r="M37" s="126"/>
      <c r="N37" s="126"/>
    </row>
    <row r="38" spans="3:12" ht="14.25">
      <c r="C38" s="41" t="s">
        <v>85</v>
      </c>
      <c r="D38" s="42" t="s">
        <v>7</v>
      </c>
      <c r="E38" s="38"/>
      <c r="F38" s="39"/>
      <c r="G38" s="16"/>
      <c r="H38" s="38">
        <v>1</v>
      </c>
      <c r="I38" s="39">
        <v>920</v>
      </c>
      <c r="J38" s="40">
        <f t="shared" si="1"/>
        <v>920</v>
      </c>
      <c r="L38" s="11"/>
    </row>
    <row r="39" spans="5:12" ht="14.25">
      <c r="E39" s="38"/>
      <c r="F39" s="39"/>
      <c r="G39" s="16">
        <f>SUM(G9:G35)</f>
        <v>53138</v>
      </c>
      <c r="H39" s="38"/>
      <c r="I39" s="39"/>
      <c r="J39" s="40">
        <f>SUM(J9:J38)</f>
        <v>56040</v>
      </c>
      <c r="L39" s="11"/>
    </row>
    <row r="40" spans="5:12" ht="14.25">
      <c r="E40" s="38"/>
      <c r="F40" s="43" t="s">
        <v>86</v>
      </c>
      <c r="G40" s="16">
        <f>0.23*G39</f>
        <v>12221.74</v>
      </c>
      <c r="H40" s="38"/>
      <c r="I40" s="43" t="s">
        <v>86</v>
      </c>
      <c r="J40" s="40">
        <f>0.23*J39</f>
        <v>12889.2</v>
      </c>
      <c r="L40" s="11"/>
    </row>
    <row r="41" spans="5:12" ht="14.25">
      <c r="E41" s="124" t="s">
        <v>87</v>
      </c>
      <c r="F41" s="124"/>
      <c r="G41" s="45">
        <f>G39+G40</f>
        <v>65359.74</v>
      </c>
      <c r="H41" s="124" t="s">
        <v>87</v>
      </c>
      <c r="I41" s="124"/>
      <c r="J41" s="46">
        <f>J39+J40</f>
        <v>68929.2</v>
      </c>
      <c r="L41" s="47">
        <f>J41-G41</f>
        <v>3569.459999999999</v>
      </c>
    </row>
    <row r="42" spans="3:12" ht="18">
      <c r="C42" s="12" t="s">
        <v>88</v>
      </c>
      <c r="D42" s="13"/>
      <c r="E42" s="35" t="s">
        <v>89</v>
      </c>
      <c r="F42" s="36"/>
      <c r="G42" s="3"/>
      <c r="H42" s="35"/>
      <c r="I42" s="36"/>
      <c r="J42" s="37"/>
      <c r="L42" s="11"/>
    </row>
    <row r="43" spans="1:12" ht="14.25">
      <c r="A43">
        <v>1</v>
      </c>
      <c r="C43" t="s">
        <v>90</v>
      </c>
      <c r="D43" s="34" t="s">
        <v>7</v>
      </c>
      <c r="E43" s="38">
        <v>1</v>
      </c>
      <c r="F43" s="39">
        <v>5100</v>
      </c>
      <c r="G43" s="16">
        <f>E43*F43</f>
        <v>5100</v>
      </c>
      <c r="H43" s="38">
        <v>1</v>
      </c>
      <c r="I43" s="39">
        <v>5100</v>
      </c>
      <c r="J43" s="40">
        <f>H43*I43</f>
        <v>5100</v>
      </c>
      <c r="L43" s="11"/>
    </row>
    <row r="44" spans="1:12" ht="14.25">
      <c r="A44">
        <v>2</v>
      </c>
      <c r="C44" t="s">
        <v>91</v>
      </c>
      <c r="D44" s="34" t="s">
        <v>7</v>
      </c>
      <c r="E44" s="38">
        <v>1</v>
      </c>
      <c r="F44" s="39">
        <v>2420</v>
      </c>
      <c r="G44" s="16">
        <f>E44*F44</f>
        <v>2420</v>
      </c>
      <c r="H44" s="38">
        <v>1</v>
      </c>
      <c r="I44" s="39">
        <v>2420</v>
      </c>
      <c r="J44" s="40">
        <f>H44*I44</f>
        <v>2420</v>
      </c>
      <c r="L44" s="11"/>
    </row>
    <row r="45" spans="1:12" ht="14.25">
      <c r="A45">
        <v>3</v>
      </c>
      <c r="C45" t="s">
        <v>92</v>
      </c>
      <c r="D45" s="34" t="s">
        <v>7</v>
      </c>
      <c r="E45" s="38">
        <v>1</v>
      </c>
      <c r="F45" s="39">
        <v>3890</v>
      </c>
      <c r="G45" s="16">
        <f>E45*F45</f>
        <v>3890</v>
      </c>
      <c r="H45" s="38">
        <v>1</v>
      </c>
      <c r="I45" s="39">
        <v>3890</v>
      </c>
      <c r="J45" s="40">
        <f>H45*I45</f>
        <v>3890</v>
      </c>
      <c r="L45" s="11"/>
    </row>
    <row r="46" spans="1:12" ht="14.25">
      <c r="A46">
        <v>4</v>
      </c>
      <c r="C46" t="s">
        <v>93</v>
      </c>
      <c r="D46" s="34" t="s">
        <v>7</v>
      </c>
      <c r="E46" s="38">
        <v>1</v>
      </c>
      <c r="F46" s="39">
        <v>4700</v>
      </c>
      <c r="G46" s="16">
        <f>E46*F46</f>
        <v>4700</v>
      </c>
      <c r="H46" s="38">
        <v>1</v>
      </c>
      <c r="I46" s="39">
        <v>4700</v>
      </c>
      <c r="J46" s="40">
        <f>H46*I46</f>
        <v>4700</v>
      </c>
      <c r="L46" s="11"/>
    </row>
    <row r="47" spans="1:12" ht="14.25">
      <c r="A47">
        <v>5</v>
      </c>
      <c r="C47" t="s">
        <v>94</v>
      </c>
      <c r="D47" s="34" t="s">
        <v>7</v>
      </c>
      <c r="E47" s="38">
        <v>1</v>
      </c>
      <c r="F47" s="39">
        <v>1220</v>
      </c>
      <c r="G47" s="16">
        <f>E47*F47</f>
        <v>1220</v>
      </c>
      <c r="H47" s="38">
        <v>1</v>
      </c>
      <c r="I47" s="39">
        <v>1220</v>
      </c>
      <c r="J47" s="40">
        <f>H47*I47</f>
        <v>1220</v>
      </c>
      <c r="L47" s="11"/>
    </row>
    <row r="48" spans="5:12" ht="14.25">
      <c r="E48" s="38"/>
      <c r="F48" s="39"/>
      <c r="G48" s="16">
        <f>SUM(G43:G47)</f>
        <v>17330</v>
      </c>
      <c r="H48" s="38"/>
      <c r="I48" s="39"/>
      <c r="J48" s="40">
        <f>SUM(J43:J47)</f>
        <v>17330</v>
      </c>
      <c r="L48" s="11"/>
    </row>
    <row r="49" spans="5:12" ht="14.25">
      <c r="E49" s="38"/>
      <c r="F49" s="43" t="s">
        <v>86</v>
      </c>
      <c r="G49" s="16">
        <f>0.23*G48</f>
        <v>3985.9</v>
      </c>
      <c r="H49" s="38"/>
      <c r="I49" s="43" t="s">
        <v>86</v>
      </c>
      <c r="J49" s="40">
        <f>0.23*J48</f>
        <v>3985.9</v>
      </c>
      <c r="L49" s="11"/>
    </row>
    <row r="50" spans="5:12" ht="14.25">
      <c r="E50" s="124" t="s">
        <v>95</v>
      </c>
      <c r="F50" s="124"/>
      <c r="G50" s="45">
        <f>G48+G49</f>
        <v>21315.9</v>
      </c>
      <c r="H50" s="124" t="s">
        <v>95</v>
      </c>
      <c r="I50" s="124"/>
      <c r="J50" s="46">
        <f>J48+J49</f>
        <v>21315.9</v>
      </c>
      <c r="L50" s="11">
        <f>J50-G50</f>
        <v>0</v>
      </c>
    </row>
    <row r="51" spans="3:12" ht="18">
      <c r="C51" s="12" t="s">
        <v>96</v>
      </c>
      <c r="D51" s="13"/>
      <c r="E51" s="35" t="s">
        <v>97</v>
      </c>
      <c r="F51" s="36"/>
      <c r="G51" s="3"/>
      <c r="H51" s="35"/>
      <c r="I51" s="36"/>
      <c r="J51" s="37"/>
      <c r="L51" s="11"/>
    </row>
    <row r="52" spans="1:12" ht="14.25">
      <c r="A52">
        <v>1</v>
      </c>
      <c r="C52" t="s">
        <v>98</v>
      </c>
      <c r="E52" s="44">
        <v>30</v>
      </c>
      <c r="F52" s="48">
        <v>218.7</v>
      </c>
      <c r="G52" s="49">
        <f>E52*F52</f>
        <v>6561</v>
      </c>
      <c r="H52" s="38">
        <v>30</v>
      </c>
      <c r="I52" s="39">
        <v>218.7</v>
      </c>
      <c r="J52" s="40">
        <f>H52*I52</f>
        <v>6561</v>
      </c>
      <c r="L52" s="11"/>
    </row>
    <row r="53" spans="5:12" ht="14.25">
      <c r="E53" s="44"/>
      <c r="F53" s="48"/>
      <c r="G53" s="49">
        <f>G52</f>
        <v>6561</v>
      </c>
      <c r="H53" s="38"/>
      <c r="I53" s="39"/>
      <c r="J53" s="40">
        <f>J52</f>
        <v>6561</v>
      </c>
      <c r="L53" s="11"/>
    </row>
    <row r="54" spans="5:12" ht="14.25">
      <c r="E54" s="44"/>
      <c r="F54" s="43" t="s">
        <v>86</v>
      </c>
      <c r="G54" s="49">
        <f>0.23*G53</f>
        <v>1509.03</v>
      </c>
      <c r="H54" s="44"/>
      <c r="I54" s="43" t="s">
        <v>86</v>
      </c>
      <c r="J54" s="40">
        <f>0.23*J53</f>
        <v>1509.03</v>
      </c>
      <c r="L54" s="11"/>
    </row>
    <row r="55" spans="5:12" ht="14.25">
      <c r="E55" s="124" t="s">
        <v>99</v>
      </c>
      <c r="F55" s="124"/>
      <c r="G55" s="45">
        <f>G53+G54</f>
        <v>8070.03</v>
      </c>
      <c r="H55" s="124" t="s">
        <v>99</v>
      </c>
      <c r="I55" s="124"/>
      <c r="J55" s="46">
        <f>J53+J54</f>
        <v>8070.03</v>
      </c>
      <c r="L55" s="11">
        <f>J55-G55</f>
        <v>0</v>
      </c>
    </row>
    <row r="56" spans="5:13" ht="14.25">
      <c r="E56" s="44"/>
      <c r="F56" s="50"/>
      <c r="G56" s="20"/>
      <c r="H56" s="44"/>
      <c r="I56" s="50"/>
      <c r="J56" s="51"/>
      <c r="L56" s="11"/>
      <c r="M56" s="52">
        <f>L41+L50+L55</f>
        <v>3569.459999999999</v>
      </c>
    </row>
    <row r="57" spans="5:13" ht="14.25">
      <c r="E57" s="44"/>
      <c r="F57" s="50"/>
      <c r="G57" s="20"/>
      <c r="H57" s="44"/>
      <c r="I57" s="50"/>
      <c r="J57" s="51"/>
      <c r="L57" s="11"/>
      <c r="M57" s="53"/>
    </row>
    <row r="58" spans="5:13" ht="14.25">
      <c r="E58" s="44"/>
      <c r="F58" s="50"/>
      <c r="G58" s="20"/>
      <c r="H58" s="44"/>
      <c r="I58" s="50"/>
      <c r="J58" s="51"/>
      <c r="L58" s="11"/>
      <c r="M58" s="53"/>
    </row>
    <row r="59" spans="3:14" ht="18">
      <c r="C59" s="12" t="s">
        <v>4</v>
      </c>
      <c r="D59" s="13"/>
      <c r="E59" s="14" t="s">
        <v>5</v>
      </c>
      <c r="F59" s="15"/>
      <c r="G59" s="19"/>
      <c r="H59" s="17"/>
      <c r="I59" s="18"/>
      <c r="J59" s="19"/>
      <c r="K59" s="18"/>
      <c r="L59" s="18"/>
      <c r="M59" s="18"/>
      <c r="N59" s="18"/>
    </row>
    <row r="60" spans="1:14" ht="12.75">
      <c r="A60">
        <v>1</v>
      </c>
      <c r="C60" t="s">
        <v>100</v>
      </c>
      <c r="D60" s="34" t="s">
        <v>7</v>
      </c>
      <c r="E60" s="17">
        <v>6</v>
      </c>
      <c r="F60" s="18">
        <v>300</v>
      </c>
      <c r="G60" s="19">
        <f>E60*F60</f>
        <v>1800</v>
      </c>
      <c r="H60" s="17">
        <v>6</v>
      </c>
      <c r="I60" s="18">
        <v>320</v>
      </c>
      <c r="J60" s="19">
        <f>H60*I60</f>
        <v>1920</v>
      </c>
      <c r="K60" s="18"/>
      <c r="L60" s="18"/>
      <c r="M60" s="18"/>
      <c r="N60" s="18"/>
    </row>
    <row r="61" spans="1:14" ht="12.75">
      <c r="A61">
        <v>2</v>
      </c>
      <c r="C61" t="s">
        <v>8</v>
      </c>
      <c r="D61" s="34" t="s">
        <v>7</v>
      </c>
      <c r="E61" s="17">
        <v>8</v>
      </c>
      <c r="F61" s="18">
        <v>80</v>
      </c>
      <c r="G61" s="19">
        <f>E61*F61</f>
        <v>640</v>
      </c>
      <c r="H61" s="17">
        <v>7</v>
      </c>
      <c r="I61" s="18">
        <v>120</v>
      </c>
      <c r="J61" s="19">
        <f>H61*I61</f>
        <v>840</v>
      </c>
      <c r="K61" s="18"/>
      <c r="L61" s="18"/>
      <c r="M61" s="18"/>
      <c r="N61" s="18"/>
    </row>
    <row r="62" spans="1:14" ht="12.75">
      <c r="A62">
        <v>3</v>
      </c>
      <c r="C62" t="s">
        <v>9</v>
      </c>
      <c r="D62" s="34" t="s">
        <v>7</v>
      </c>
      <c r="E62" s="17">
        <v>43</v>
      </c>
      <c r="F62" s="18">
        <v>70</v>
      </c>
      <c r="G62" s="19">
        <f>E62*F62</f>
        <v>3010</v>
      </c>
      <c r="H62" s="17">
        <v>43</v>
      </c>
      <c r="I62" s="18">
        <v>75</v>
      </c>
      <c r="J62" s="19">
        <f>H62*I62</f>
        <v>3225</v>
      </c>
      <c r="K62" s="18"/>
      <c r="L62" s="18"/>
      <c r="M62" s="18"/>
      <c r="N62" s="18"/>
    </row>
    <row r="63" spans="1:14" ht="12.75">
      <c r="A63">
        <v>4</v>
      </c>
      <c r="C63" t="s">
        <v>10</v>
      </c>
      <c r="D63" s="34" t="s">
        <v>7</v>
      </c>
      <c r="E63" s="17">
        <v>12</v>
      </c>
      <c r="F63" s="18">
        <v>45</v>
      </c>
      <c r="G63" s="19">
        <f>E63*F63</f>
        <v>540</v>
      </c>
      <c r="H63" s="17">
        <v>12</v>
      </c>
      <c r="I63" s="18">
        <v>75</v>
      </c>
      <c r="J63" s="19">
        <f>H63*I63</f>
        <v>900</v>
      </c>
      <c r="K63" s="18"/>
      <c r="L63" s="18"/>
      <c r="M63" s="18"/>
      <c r="N63" s="18"/>
    </row>
    <row r="64" spans="1:14" ht="12.75">
      <c r="A64">
        <v>5</v>
      </c>
      <c r="C64" t="s">
        <v>11</v>
      </c>
      <c r="D64" s="34" t="s">
        <v>7</v>
      </c>
      <c r="E64" s="17">
        <v>1</v>
      </c>
      <c r="F64" s="18">
        <v>1105</v>
      </c>
      <c r="G64" s="19">
        <f>E64*F64</f>
        <v>1105</v>
      </c>
      <c r="H64" s="17">
        <v>1</v>
      </c>
      <c r="I64" s="18">
        <v>600</v>
      </c>
      <c r="J64" s="19">
        <f>H64*I64</f>
        <v>600</v>
      </c>
      <c r="K64" s="18"/>
      <c r="L64" s="18"/>
      <c r="M64" s="18"/>
      <c r="N64" s="18"/>
    </row>
    <row r="65" spans="5:14" ht="12.75">
      <c r="E65" s="17"/>
      <c r="F65" s="18"/>
      <c r="G65" s="24">
        <f>SUM(G60:G64)</f>
        <v>7095</v>
      </c>
      <c r="H65" s="21"/>
      <c r="I65" s="22"/>
      <c r="J65" s="23">
        <f>SUM(J60:J64)</f>
        <v>7485</v>
      </c>
      <c r="K65" s="18"/>
      <c r="L65" s="18"/>
      <c r="M65" s="18"/>
      <c r="N65" s="18"/>
    </row>
    <row r="66" spans="5:14" ht="14.25">
      <c r="E66" s="44"/>
      <c r="F66" s="43" t="s">
        <v>86</v>
      </c>
      <c r="G66" s="24">
        <f>0.23*G65</f>
        <v>1631.8500000000001</v>
      </c>
      <c r="H66" s="44"/>
      <c r="I66" s="43" t="s">
        <v>86</v>
      </c>
      <c r="J66" s="23">
        <f>0.23*J65</f>
        <v>1721.5500000000002</v>
      </c>
      <c r="K66" s="18"/>
      <c r="L66" s="18"/>
      <c r="M66" s="18"/>
      <c r="N66" s="18"/>
    </row>
    <row r="67" spans="5:14" ht="14.25">
      <c r="E67" s="124" t="s">
        <v>101</v>
      </c>
      <c r="F67" s="124"/>
      <c r="G67" s="45">
        <f>G65+G66</f>
        <v>8726.85</v>
      </c>
      <c r="H67" s="124" t="s">
        <v>101</v>
      </c>
      <c r="I67" s="124"/>
      <c r="J67" s="45">
        <f>J65+J66</f>
        <v>9206.55</v>
      </c>
      <c r="K67" s="18"/>
      <c r="L67" s="18">
        <f>J67-G67</f>
        <v>479.6999999999989</v>
      </c>
      <c r="M67" s="54">
        <f>L67</f>
        <v>479.6999999999989</v>
      </c>
      <c r="N67" s="18"/>
    </row>
    <row r="68" spans="3:14" ht="18">
      <c r="C68" s="12" t="s">
        <v>12</v>
      </c>
      <c r="D68" s="13"/>
      <c r="E68" s="14" t="s">
        <v>13</v>
      </c>
      <c r="F68" s="18"/>
      <c r="G68" s="19"/>
      <c r="H68" s="17"/>
      <c r="I68" s="18"/>
      <c r="J68" s="19"/>
      <c r="K68" s="18"/>
      <c r="L68" s="18"/>
      <c r="M68" s="18"/>
      <c r="N68" s="18"/>
    </row>
    <row r="69" spans="1:14" ht="12.75">
      <c r="A69">
        <v>1</v>
      </c>
      <c r="C69" t="s">
        <v>14</v>
      </c>
      <c r="D69" s="34" t="s">
        <v>7</v>
      </c>
      <c r="E69" s="17">
        <v>43</v>
      </c>
      <c r="F69" s="18">
        <v>800</v>
      </c>
      <c r="G69" s="19">
        <f>E69*F69</f>
        <v>34400</v>
      </c>
      <c r="H69" s="17">
        <v>43</v>
      </c>
      <c r="I69" s="18">
        <v>650</v>
      </c>
      <c r="J69" s="19">
        <f>H69*I69</f>
        <v>27950</v>
      </c>
      <c r="K69" s="18"/>
      <c r="L69" s="18"/>
      <c r="M69" s="18"/>
      <c r="N69" s="18"/>
    </row>
    <row r="70" spans="1:14" ht="12.75">
      <c r="A70">
        <v>2</v>
      </c>
      <c r="C70" t="s">
        <v>15</v>
      </c>
      <c r="D70" s="34" t="s">
        <v>7</v>
      </c>
      <c r="E70" s="17">
        <v>43</v>
      </c>
      <c r="F70" s="18">
        <v>100</v>
      </c>
      <c r="G70" s="19">
        <f>E70*F70</f>
        <v>4300</v>
      </c>
      <c r="H70" s="17">
        <v>43</v>
      </c>
      <c r="I70" s="18">
        <v>150</v>
      </c>
      <c r="J70" s="19">
        <f>H70*I70</f>
        <v>6450</v>
      </c>
      <c r="K70" s="18"/>
      <c r="L70" s="18"/>
      <c r="M70" s="18"/>
      <c r="N70" s="18"/>
    </row>
    <row r="71" spans="1:14" ht="12.75">
      <c r="A71">
        <v>3</v>
      </c>
      <c r="C71" t="s">
        <v>16</v>
      </c>
      <c r="D71" s="34" t="s">
        <v>7</v>
      </c>
      <c r="E71" s="17">
        <v>1</v>
      </c>
      <c r="F71" s="18">
        <v>350</v>
      </c>
      <c r="G71" s="19">
        <f>E71*F71</f>
        <v>350</v>
      </c>
      <c r="H71" s="17">
        <v>1</v>
      </c>
      <c r="I71" s="18">
        <v>330</v>
      </c>
      <c r="J71" s="19">
        <f>H71*I71</f>
        <v>330</v>
      </c>
      <c r="K71" s="18"/>
      <c r="L71" s="18"/>
      <c r="M71" s="18"/>
      <c r="N71" s="18"/>
    </row>
    <row r="72" spans="5:14" ht="12.75">
      <c r="E72" s="17"/>
      <c r="F72" s="18"/>
      <c r="G72" s="24">
        <f>SUM(G69:G71)</f>
        <v>39050</v>
      </c>
      <c r="H72" s="21"/>
      <c r="I72" s="22"/>
      <c r="J72" s="23">
        <f>SUM(J69:J71)</f>
        <v>34730</v>
      </c>
      <c r="K72" s="18"/>
      <c r="L72" s="18"/>
      <c r="M72" s="18"/>
      <c r="N72" s="18"/>
    </row>
    <row r="73" spans="5:14" ht="14.25">
      <c r="E73" s="44"/>
      <c r="F73" s="43" t="s">
        <v>86</v>
      </c>
      <c r="G73" s="24">
        <f>0.23*G72</f>
        <v>8981.5</v>
      </c>
      <c r="H73" s="44"/>
      <c r="I73" s="43" t="s">
        <v>86</v>
      </c>
      <c r="J73" s="23">
        <f>0.23*J72</f>
        <v>7987.900000000001</v>
      </c>
      <c r="K73" s="18"/>
      <c r="L73" s="18"/>
      <c r="M73" s="18"/>
      <c r="N73" s="18"/>
    </row>
    <row r="74" spans="5:14" ht="14.25">
      <c r="E74" s="124" t="s">
        <v>102</v>
      </c>
      <c r="F74" s="124"/>
      <c r="G74" s="45">
        <f>G72+G73</f>
        <v>48031.5</v>
      </c>
      <c r="H74" s="124" t="s">
        <v>102</v>
      </c>
      <c r="I74" s="124"/>
      <c r="J74" s="45">
        <f>J72+J73</f>
        <v>42717.9</v>
      </c>
      <c r="K74" s="18"/>
      <c r="L74" s="55">
        <f>J74-G74</f>
        <v>-5313.5999999999985</v>
      </c>
      <c r="M74" s="18"/>
      <c r="N74" s="55">
        <f>L74</f>
        <v>-5313.5999999999985</v>
      </c>
    </row>
    <row r="75" spans="3:14" ht="18">
      <c r="C75" s="12" t="s">
        <v>17</v>
      </c>
      <c r="D75" s="13"/>
      <c r="E75" s="14" t="s">
        <v>18</v>
      </c>
      <c r="F75" s="18"/>
      <c r="G75" s="19"/>
      <c r="H75" s="17"/>
      <c r="I75" s="18"/>
      <c r="J75" s="19"/>
      <c r="K75" s="18"/>
      <c r="L75" s="18"/>
      <c r="M75" s="18"/>
      <c r="N75" s="18"/>
    </row>
    <row r="76" spans="1:14" ht="12.75">
      <c r="A76">
        <v>1</v>
      </c>
      <c r="C76" t="s">
        <v>19</v>
      </c>
      <c r="D76" s="34" t="s">
        <v>7</v>
      </c>
      <c r="E76" s="17">
        <v>22</v>
      </c>
      <c r="F76" s="18">
        <v>48</v>
      </c>
      <c r="G76" s="19">
        <f aca="true" t="shared" si="2" ref="G76:G86">E76*F76</f>
        <v>1056</v>
      </c>
      <c r="H76" s="17">
        <v>22</v>
      </c>
      <c r="I76" s="18">
        <v>90</v>
      </c>
      <c r="J76" s="24">
        <f aca="true" t="shared" si="3" ref="J76:J86">H76*I76</f>
        <v>1980</v>
      </c>
      <c r="K76" s="18"/>
      <c r="L76" s="18"/>
      <c r="M76" s="18"/>
      <c r="N76" s="18"/>
    </row>
    <row r="77" spans="1:14" ht="12.75">
      <c r="A77">
        <v>2</v>
      </c>
      <c r="C77" t="s">
        <v>103</v>
      </c>
      <c r="D77" s="34" t="s">
        <v>7</v>
      </c>
      <c r="E77" s="17">
        <v>30</v>
      </c>
      <c r="F77" s="18">
        <v>80</v>
      </c>
      <c r="G77" s="19">
        <f t="shared" si="2"/>
        <v>2400</v>
      </c>
      <c r="H77" s="17">
        <v>30</v>
      </c>
      <c r="I77" s="18">
        <v>160</v>
      </c>
      <c r="J77" s="24">
        <f t="shared" si="3"/>
        <v>4800</v>
      </c>
      <c r="K77" s="18"/>
      <c r="L77" s="18"/>
      <c r="M77" s="18"/>
      <c r="N77" s="18"/>
    </row>
    <row r="78" spans="1:14" ht="12.75">
      <c r="A78">
        <v>3</v>
      </c>
      <c r="C78" t="s">
        <v>21</v>
      </c>
      <c r="D78" s="34" t="s">
        <v>7</v>
      </c>
      <c r="E78" s="17">
        <v>5</v>
      </c>
      <c r="F78" s="18">
        <v>150</v>
      </c>
      <c r="G78" s="19">
        <f t="shared" si="2"/>
        <v>750</v>
      </c>
      <c r="H78" s="17">
        <v>5</v>
      </c>
      <c r="I78" s="18">
        <v>140</v>
      </c>
      <c r="J78" s="24">
        <f t="shared" si="3"/>
        <v>700</v>
      </c>
      <c r="K78" s="18"/>
      <c r="L78" s="18"/>
      <c r="M78" s="18"/>
      <c r="N78" s="18"/>
    </row>
    <row r="79" spans="1:14" ht="12.75">
      <c r="A79">
        <v>4</v>
      </c>
      <c r="C79" t="s">
        <v>22</v>
      </c>
      <c r="D79" s="34" t="s">
        <v>7</v>
      </c>
      <c r="E79" s="17">
        <v>5</v>
      </c>
      <c r="F79" s="18">
        <v>100</v>
      </c>
      <c r="G79" s="19">
        <f t="shared" si="2"/>
        <v>500</v>
      </c>
      <c r="H79" s="17">
        <v>5</v>
      </c>
      <c r="I79" s="18">
        <v>110</v>
      </c>
      <c r="J79" s="24">
        <f t="shared" si="3"/>
        <v>550</v>
      </c>
      <c r="K79" s="18"/>
      <c r="L79" s="18"/>
      <c r="M79" s="18"/>
      <c r="N79" s="18"/>
    </row>
    <row r="80" spans="1:14" ht="12.75">
      <c r="A80">
        <v>5</v>
      </c>
      <c r="C80" t="s">
        <v>23</v>
      </c>
      <c r="D80" s="34" t="s">
        <v>7</v>
      </c>
      <c r="E80" s="17">
        <v>5</v>
      </c>
      <c r="F80" s="18">
        <v>300</v>
      </c>
      <c r="G80" s="19">
        <f t="shared" si="2"/>
        <v>1500</v>
      </c>
      <c r="H80" s="17">
        <v>5</v>
      </c>
      <c r="I80" s="18">
        <v>300</v>
      </c>
      <c r="J80" s="24">
        <f t="shared" si="3"/>
        <v>1500</v>
      </c>
      <c r="K80" s="18"/>
      <c r="L80" s="18"/>
      <c r="M80" s="18"/>
      <c r="N80" s="18"/>
    </row>
    <row r="81" spans="1:14" ht="12.75">
      <c r="A81">
        <v>6</v>
      </c>
      <c r="C81" t="s">
        <v>24</v>
      </c>
      <c r="D81" s="34" t="s">
        <v>7</v>
      </c>
      <c r="E81" s="17">
        <v>4</v>
      </c>
      <c r="F81" s="18">
        <v>100</v>
      </c>
      <c r="G81" s="19">
        <f t="shared" si="2"/>
        <v>400</v>
      </c>
      <c r="H81" s="17">
        <v>4</v>
      </c>
      <c r="I81" s="18">
        <v>110</v>
      </c>
      <c r="J81" s="24">
        <f t="shared" si="3"/>
        <v>440</v>
      </c>
      <c r="K81" s="18"/>
      <c r="L81" s="18"/>
      <c r="M81" s="18"/>
      <c r="N81" s="18"/>
    </row>
    <row r="82" spans="1:14" ht="12.75">
      <c r="A82">
        <v>7</v>
      </c>
      <c r="C82" t="s">
        <v>25</v>
      </c>
      <c r="D82" s="34" t="s">
        <v>7</v>
      </c>
      <c r="E82" s="17">
        <v>24</v>
      </c>
      <c r="F82" s="18">
        <v>40</v>
      </c>
      <c r="G82" s="19">
        <f t="shared" si="2"/>
        <v>960</v>
      </c>
      <c r="H82" s="17">
        <v>24</v>
      </c>
      <c r="I82" s="18">
        <v>60</v>
      </c>
      <c r="J82" s="24">
        <f t="shared" si="3"/>
        <v>1440</v>
      </c>
      <c r="K82" s="18"/>
      <c r="L82" s="18"/>
      <c r="M82" s="18"/>
      <c r="N82" s="18"/>
    </row>
    <row r="83" spans="1:14" ht="12.75">
      <c r="A83">
        <v>8</v>
      </c>
      <c r="C83" t="s">
        <v>26</v>
      </c>
      <c r="D83" s="34" t="s">
        <v>7</v>
      </c>
      <c r="E83" s="17">
        <v>4</v>
      </c>
      <c r="F83" s="18">
        <v>110</v>
      </c>
      <c r="G83" s="19">
        <f t="shared" si="2"/>
        <v>440</v>
      </c>
      <c r="H83" s="17">
        <v>4</v>
      </c>
      <c r="I83" s="18">
        <v>150</v>
      </c>
      <c r="J83" s="24">
        <f t="shared" si="3"/>
        <v>600</v>
      </c>
      <c r="K83" s="18"/>
      <c r="L83" s="18"/>
      <c r="M83" s="18"/>
      <c r="N83" s="18"/>
    </row>
    <row r="84" spans="1:14" ht="12.75">
      <c r="A84">
        <v>9</v>
      </c>
      <c r="C84" t="s">
        <v>27</v>
      </c>
      <c r="D84" s="34" t="s">
        <v>7</v>
      </c>
      <c r="E84" s="17">
        <v>4</v>
      </c>
      <c r="F84" s="18">
        <v>100</v>
      </c>
      <c r="G84" s="19">
        <f t="shared" si="2"/>
        <v>400</v>
      </c>
      <c r="H84" s="17">
        <v>4</v>
      </c>
      <c r="I84" s="18">
        <v>130</v>
      </c>
      <c r="J84" s="24">
        <f t="shared" si="3"/>
        <v>520</v>
      </c>
      <c r="K84" s="18"/>
      <c r="L84" s="18"/>
      <c r="M84" s="18"/>
      <c r="N84" s="18"/>
    </row>
    <row r="85" spans="1:14" ht="12.75">
      <c r="A85">
        <v>10</v>
      </c>
      <c r="C85" t="s">
        <v>104</v>
      </c>
      <c r="D85" s="34" t="s">
        <v>7</v>
      </c>
      <c r="E85" s="17">
        <v>4</v>
      </c>
      <c r="F85" s="18">
        <v>90</v>
      </c>
      <c r="G85" s="19">
        <f t="shared" si="2"/>
        <v>360</v>
      </c>
      <c r="H85" s="17">
        <v>4</v>
      </c>
      <c r="I85" s="18">
        <v>50</v>
      </c>
      <c r="J85" s="24">
        <f t="shared" si="3"/>
        <v>200</v>
      </c>
      <c r="K85" s="18"/>
      <c r="L85" s="18"/>
      <c r="M85" s="18"/>
      <c r="N85" s="18"/>
    </row>
    <row r="86" spans="1:14" ht="12.75">
      <c r="A86">
        <v>11</v>
      </c>
      <c r="C86" t="s">
        <v>105</v>
      </c>
      <c r="D86" s="34" t="s">
        <v>7</v>
      </c>
      <c r="E86" s="17">
        <v>4</v>
      </c>
      <c r="F86" s="18">
        <v>60</v>
      </c>
      <c r="G86" s="19">
        <f t="shared" si="2"/>
        <v>240</v>
      </c>
      <c r="H86" s="17">
        <v>4</v>
      </c>
      <c r="I86" s="18">
        <v>60</v>
      </c>
      <c r="J86" s="24">
        <f t="shared" si="3"/>
        <v>240</v>
      </c>
      <c r="K86" s="18"/>
      <c r="L86" s="18"/>
      <c r="M86" s="18"/>
      <c r="N86" s="18"/>
    </row>
    <row r="87" spans="5:14" ht="12.75">
      <c r="E87" s="17"/>
      <c r="F87" s="18"/>
      <c r="G87" s="24">
        <f>SUM(G76:G86)</f>
        <v>9006</v>
      </c>
      <c r="H87" s="17"/>
      <c r="I87" s="18"/>
      <c r="J87" s="23">
        <f>SUM(J76:J86)</f>
        <v>12970</v>
      </c>
      <c r="K87" s="18"/>
      <c r="L87" s="18"/>
      <c r="M87" s="18"/>
      <c r="N87" s="18"/>
    </row>
    <row r="88" spans="5:14" ht="14.25">
      <c r="E88" s="44"/>
      <c r="F88" s="43" t="s">
        <v>86</v>
      </c>
      <c r="G88" s="24">
        <f>0.23*G87</f>
        <v>2071.38</v>
      </c>
      <c r="H88" s="44"/>
      <c r="I88" s="43" t="s">
        <v>86</v>
      </c>
      <c r="J88" s="23">
        <f>0.23*J87</f>
        <v>2983.1</v>
      </c>
      <c r="K88" s="18"/>
      <c r="L88" s="18"/>
      <c r="M88" s="18"/>
      <c r="N88" s="18"/>
    </row>
    <row r="89" spans="5:14" ht="14.25">
      <c r="E89" s="124" t="s">
        <v>106</v>
      </c>
      <c r="F89" s="124"/>
      <c r="G89" s="45">
        <f>G87+G88</f>
        <v>11077.380000000001</v>
      </c>
      <c r="H89" s="124" t="s">
        <v>106</v>
      </c>
      <c r="I89" s="124"/>
      <c r="J89" s="45">
        <f>J87+J88</f>
        <v>15953.1</v>
      </c>
      <c r="K89" s="18"/>
      <c r="L89" s="18">
        <f>J89-G89</f>
        <v>4875.719999999999</v>
      </c>
      <c r="M89" s="54">
        <f>L89</f>
        <v>4875.719999999999</v>
      </c>
      <c r="N89" s="18"/>
    </row>
    <row r="90" spans="3:14" ht="18">
      <c r="C90" s="12" t="s">
        <v>31</v>
      </c>
      <c r="D90" s="13"/>
      <c r="E90" s="14" t="s">
        <v>32</v>
      </c>
      <c r="F90" s="18"/>
      <c r="G90" s="19"/>
      <c r="H90" s="17"/>
      <c r="I90" s="18"/>
      <c r="J90" s="19"/>
      <c r="K90" s="18"/>
      <c r="L90" s="18"/>
      <c r="M90" s="18"/>
      <c r="N90" s="18"/>
    </row>
    <row r="91" spans="1:14" ht="12.75">
      <c r="A91">
        <v>1</v>
      </c>
      <c r="C91" t="s">
        <v>33</v>
      </c>
      <c r="D91" s="34" t="s">
        <v>7</v>
      </c>
      <c r="E91" s="17">
        <v>5</v>
      </c>
      <c r="F91" s="18">
        <v>180</v>
      </c>
      <c r="G91" s="19">
        <f>E91*F91</f>
        <v>900</v>
      </c>
      <c r="H91" s="17">
        <v>3</v>
      </c>
      <c r="I91" s="18">
        <v>160</v>
      </c>
      <c r="J91" s="23">
        <f>H91*I91</f>
        <v>480</v>
      </c>
      <c r="K91" s="18"/>
      <c r="L91" s="18"/>
      <c r="M91" s="18"/>
      <c r="N91" s="18"/>
    </row>
    <row r="92" spans="5:14" ht="14.25">
      <c r="E92" s="44"/>
      <c r="F92" s="43" t="s">
        <v>86</v>
      </c>
      <c r="G92" s="19">
        <f>0.23*G91</f>
        <v>207</v>
      </c>
      <c r="H92" s="44"/>
      <c r="I92" s="43" t="s">
        <v>86</v>
      </c>
      <c r="J92" s="19">
        <f>0.23*J91</f>
        <v>110.4</v>
      </c>
      <c r="K92" s="18"/>
      <c r="L92" s="18"/>
      <c r="M92" s="18"/>
      <c r="N92" s="18"/>
    </row>
    <row r="93" spans="5:14" ht="14.25">
      <c r="E93" s="124" t="s">
        <v>107</v>
      </c>
      <c r="F93" s="124"/>
      <c r="G93" s="45">
        <f>G91+G92</f>
        <v>1107</v>
      </c>
      <c r="H93" s="124" t="s">
        <v>107</v>
      </c>
      <c r="I93" s="124"/>
      <c r="J93" s="45">
        <f>J91+J92</f>
        <v>590.4</v>
      </c>
      <c r="K93" s="18"/>
      <c r="L93" s="55">
        <f>J93-G93</f>
        <v>-516.6</v>
      </c>
      <c r="M93" s="18"/>
      <c r="N93" s="55">
        <f>L93</f>
        <v>-516.6</v>
      </c>
    </row>
    <row r="94" spans="3:14" ht="18">
      <c r="C94" s="12" t="s">
        <v>34</v>
      </c>
      <c r="D94" s="13"/>
      <c r="E94" s="14" t="s">
        <v>35</v>
      </c>
      <c r="F94" s="15"/>
      <c r="G94" s="19"/>
      <c r="H94" s="17"/>
      <c r="I94" s="18"/>
      <c r="J94" s="19"/>
      <c r="K94" s="18"/>
      <c r="L94" s="18"/>
      <c r="M94" s="18"/>
      <c r="N94" s="18"/>
    </row>
    <row r="95" spans="1:14" ht="12.75">
      <c r="A95">
        <v>1</v>
      </c>
      <c r="C95" t="s">
        <v>36</v>
      </c>
      <c r="D95" s="34" t="s">
        <v>37</v>
      </c>
      <c r="E95" s="17">
        <v>56</v>
      </c>
      <c r="F95" s="18">
        <v>10</v>
      </c>
      <c r="G95" s="19">
        <f>E95*F95</f>
        <v>560</v>
      </c>
      <c r="H95" s="17">
        <v>72</v>
      </c>
      <c r="I95" s="18">
        <v>12</v>
      </c>
      <c r="J95" s="19">
        <f>H95*I95</f>
        <v>864</v>
      </c>
      <c r="K95" s="18"/>
      <c r="L95" s="18"/>
      <c r="M95" s="18"/>
      <c r="N95" s="18"/>
    </row>
    <row r="96" spans="1:14" ht="12.75">
      <c r="A96">
        <v>2</v>
      </c>
      <c r="C96" t="s">
        <v>38</v>
      </c>
      <c r="D96" s="34" t="s">
        <v>37</v>
      </c>
      <c r="E96" s="17">
        <v>168</v>
      </c>
      <c r="F96" s="18">
        <v>10.8</v>
      </c>
      <c r="G96" s="19">
        <f>E96*F96</f>
        <v>1814.4</v>
      </c>
      <c r="H96" s="17">
        <v>170</v>
      </c>
      <c r="I96" s="18">
        <v>14</v>
      </c>
      <c r="J96" s="19">
        <f>H96*I96</f>
        <v>2380</v>
      </c>
      <c r="K96" s="18"/>
      <c r="L96" s="18"/>
      <c r="M96" s="18"/>
      <c r="N96" s="18"/>
    </row>
    <row r="97" spans="1:14" ht="25.5">
      <c r="A97">
        <v>3</v>
      </c>
      <c r="C97" s="25" t="s">
        <v>108</v>
      </c>
      <c r="D97" s="26" t="s">
        <v>37</v>
      </c>
      <c r="E97" s="17">
        <v>112</v>
      </c>
      <c r="F97" s="18">
        <v>15.9</v>
      </c>
      <c r="G97" s="19">
        <f>E97*F97</f>
        <v>1780.8</v>
      </c>
      <c r="H97" s="17">
        <v>112</v>
      </c>
      <c r="I97" s="18">
        <v>19</v>
      </c>
      <c r="J97" s="19">
        <f>H97*I97</f>
        <v>2128</v>
      </c>
      <c r="K97" s="18"/>
      <c r="L97" s="18"/>
      <c r="M97" s="18"/>
      <c r="N97" s="18"/>
    </row>
    <row r="98" spans="5:14" ht="12.75">
      <c r="E98" s="17">
        <v>280</v>
      </c>
      <c r="F98" s="18">
        <v>3.5</v>
      </c>
      <c r="G98" s="19">
        <f>E98*F98</f>
        <v>980</v>
      </c>
      <c r="H98" s="17"/>
      <c r="I98" s="18"/>
      <c r="K98" s="18"/>
      <c r="L98" s="18"/>
      <c r="M98" s="18"/>
      <c r="N98" s="18"/>
    </row>
    <row r="99" spans="5:14" ht="12.75">
      <c r="E99" s="17">
        <v>48</v>
      </c>
      <c r="F99" s="18">
        <v>2.9</v>
      </c>
      <c r="G99" s="19">
        <f>E99*F99</f>
        <v>139.2</v>
      </c>
      <c r="H99" s="17"/>
      <c r="I99" s="18"/>
      <c r="J99" s="19"/>
      <c r="K99" s="18"/>
      <c r="L99" s="18"/>
      <c r="M99" s="18"/>
      <c r="N99" s="18"/>
    </row>
    <row r="100" spans="5:14" ht="12.75">
      <c r="E100" s="17"/>
      <c r="F100" s="18"/>
      <c r="G100" s="24">
        <f>SUM(G95:G99)</f>
        <v>5274.4</v>
      </c>
      <c r="H100" s="17"/>
      <c r="I100" s="18"/>
      <c r="J100" s="23">
        <f>SUM(J95:J97)</f>
        <v>5372</v>
      </c>
      <c r="K100" s="18"/>
      <c r="L100" s="18"/>
      <c r="M100" s="18"/>
      <c r="N100" s="18"/>
    </row>
    <row r="101" spans="5:14" ht="14.25">
      <c r="E101" s="44"/>
      <c r="F101" s="43" t="s">
        <v>86</v>
      </c>
      <c r="G101" s="24">
        <f>0.23*G100</f>
        <v>1213.112</v>
      </c>
      <c r="H101" s="44"/>
      <c r="I101" s="43" t="s">
        <v>86</v>
      </c>
      <c r="J101" s="19">
        <f>0.23*J100</f>
        <v>1235.56</v>
      </c>
      <c r="K101" s="18"/>
      <c r="L101" s="18"/>
      <c r="M101" s="18"/>
      <c r="N101" s="18"/>
    </row>
    <row r="102" spans="5:14" ht="14.25">
      <c r="E102" s="124" t="s">
        <v>109</v>
      </c>
      <c r="F102" s="124"/>
      <c r="G102" s="45">
        <f>G100+G101</f>
        <v>6487.512</v>
      </c>
      <c r="H102" s="124" t="s">
        <v>109</v>
      </c>
      <c r="I102" s="124"/>
      <c r="J102" s="45">
        <f>J100+J101</f>
        <v>6607.5599999999995</v>
      </c>
      <c r="K102" s="18"/>
      <c r="L102" s="18">
        <f>J102-G102</f>
        <v>120.04799999999977</v>
      </c>
      <c r="M102" s="54">
        <f>L102</f>
        <v>120.04799999999977</v>
      </c>
      <c r="N102" s="18"/>
    </row>
    <row r="103" spans="3:14" ht="18">
      <c r="C103" s="12" t="s">
        <v>40</v>
      </c>
      <c r="D103" s="13"/>
      <c r="E103" s="14" t="s">
        <v>41</v>
      </c>
      <c r="F103" s="18"/>
      <c r="G103" s="19"/>
      <c r="H103" s="17"/>
      <c r="I103" s="18"/>
      <c r="J103" s="19"/>
      <c r="K103" s="18"/>
      <c r="L103" s="18"/>
      <c r="M103" s="18"/>
      <c r="N103" s="18"/>
    </row>
    <row r="104" spans="1:14" ht="12.75">
      <c r="A104">
        <v>1</v>
      </c>
      <c r="C104" t="s">
        <v>42</v>
      </c>
      <c r="D104" s="34" t="s">
        <v>7</v>
      </c>
      <c r="E104" s="17">
        <v>160</v>
      </c>
      <c r="F104" s="18">
        <v>4.6</v>
      </c>
      <c r="G104" s="19">
        <f aca="true" t="shared" si="4" ref="G104:G110">E104*F104</f>
        <v>736</v>
      </c>
      <c r="H104" s="17">
        <v>160</v>
      </c>
      <c r="I104" s="18">
        <v>4.6</v>
      </c>
      <c r="J104" s="19">
        <f aca="true" t="shared" si="5" ref="J104:J110">H104*I104</f>
        <v>736</v>
      </c>
      <c r="K104" s="18"/>
      <c r="L104" s="18"/>
      <c r="M104" s="18"/>
      <c r="N104" s="18"/>
    </row>
    <row r="105" spans="1:14" ht="12.75">
      <c r="A105">
        <v>2</v>
      </c>
      <c r="C105" t="s">
        <v>110</v>
      </c>
      <c r="D105" s="34" t="s">
        <v>7</v>
      </c>
      <c r="E105" s="17">
        <v>80</v>
      </c>
      <c r="F105" s="18">
        <v>1.15</v>
      </c>
      <c r="G105" s="19">
        <f t="shared" si="4"/>
        <v>92</v>
      </c>
      <c r="H105" s="17">
        <v>80</v>
      </c>
      <c r="I105" s="18">
        <v>1.15</v>
      </c>
      <c r="J105" s="19">
        <f t="shared" si="5"/>
        <v>92</v>
      </c>
      <c r="K105" s="18"/>
      <c r="L105" s="18"/>
      <c r="M105" s="18"/>
      <c r="N105" s="18"/>
    </row>
    <row r="106" spans="1:14" ht="12.75">
      <c r="A106">
        <v>3</v>
      </c>
      <c r="C106" t="s">
        <v>111</v>
      </c>
      <c r="D106" s="34" t="s">
        <v>7</v>
      </c>
      <c r="E106" s="17">
        <v>50</v>
      </c>
      <c r="F106" s="18">
        <v>17.5</v>
      </c>
      <c r="G106" s="19">
        <f t="shared" si="4"/>
        <v>875</v>
      </c>
      <c r="H106" s="17">
        <v>60</v>
      </c>
      <c r="I106" s="18">
        <v>17.5</v>
      </c>
      <c r="J106" s="19">
        <f t="shared" si="5"/>
        <v>1050</v>
      </c>
      <c r="K106" s="18"/>
      <c r="L106" s="18"/>
      <c r="M106" s="18"/>
      <c r="N106" s="18"/>
    </row>
    <row r="107" spans="1:14" ht="12.75">
      <c r="A107">
        <v>4</v>
      </c>
      <c r="B107" t="s">
        <v>45</v>
      </c>
      <c r="C107" t="s">
        <v>46</v>
      </c>
      <c r="D107" s="34" t="s">
        <v>7</v>
      </c>
      <c r="E107" s="17"/>
      <c r="F107" s="18"/>
      <c r="G107" s="19">
        <f t="shared" si="4"/>
        <v>0</v>
      </c>
      <c r="H107" s="17">
        <v>60</v>
      </c>
      <c r="I107" s="18">
        <v>10</v>
      </c>
      <c r="J107" s="19">
        <f t="shared" si="5"/>
        <v>600</v>
      </c>
      <c r="K107" s="18"/>
      <c r="L107" s="18"/>
      <c r="M107" s="18"/>
      <c r="N107" s="18"/>
    </row>
    <row r="108" spans="1:14" ht="12.75">
      <c r="A108">
        <v>5</v>
      </c>
      <c r="B108" t="s">
        <v>45</v>
      </c>
      <c r="C108" t="s">
        <v>47</v>
      </c>
      <c r="D108" s="34" t="s">
        <v>7</v>
      </c>
      <c r="E108" s="17"/>
      <c r="F108" s="18"/>
      <c r="G108" s="19">
        <f t="shared" si="4"/>
        <v>0</v>
      </c>
      <c r="H108" s="17">
        <v>100</v>
      </c>
      <c r="I108" s="18">
        <v>2.8</v>
      </c>
      <c r="J108" s="19">
        <f t="shared" si="5"/>
        <v>280</v>
      </c>
      <c r="K108" s="18"/>
      <c r="L108" s="18"/>
      <c r="M108" s="18"/>
      <c r="N108" s="18"/>
    </row>
    <row r="109" spans="1:14" ht="12.75">
      <c r="A109">
        <v>6</v>
      </c>
      <c r="B109" t="s">
        <v>45</v>
      </c>
      <c r="C109" t="s">
        <v>48</v>
      </c>
      <c r="D109" s="34" t="s">
        <v>7</v>
      </c>
      <c r="E109" s="17"/>
      <c r="F109" s="18"/>
      <c r="G109" s="19">
        <f t="shared" si="4"/>
        <v>0</v>
      </c>
      <c r="H109" s="17">
        <v>100</v>
      </c>
      <c r="I109" s="18">
        <v>5</v>
      </c>
      <c r="J109" s="19">
        <f t="shared" si="5"/>
        <v>500</v>
      </c>
      <c r="K109" s="18"/>
      <c r="L109" s="18"/>
      <c r="M109" s="18"/>
      <c r="N109" s="18"/>
    </row>
    <row r="110" spans="1:14" ht="12.75">
      <c r="A110">
        <v>7</v>
      </c>
      <c r="C110" t="s">
        <v>49</v>
      </c>
      <c r="D110" s="34" t="s">
        <v>7</v>
      </c>
      <c r="E110" s="17"/>
      <c r="F110" s="18"/>
      <c r="G110" s="19">
        <f t="shared" si="4"/>
        <v>0</v>
      </c>
      <c r="H110" s="17">
        <v>100</v>
      </c>
      <c r="I110" s="18">
        <v>11</v>
      </c>
      <c r="J110" s="19">
        <f t="shared" si="5"/>
        <v>1100</v>
      </c>
      <c r="K110" s="18"/>
      <c r="L110" s="18"/>
      <c r="M110" s="18"/>
      <c r="N110" s="18"/>
    </row>
    <row r="111" spans="5:14" ht="12.75">
      <c r="E111" s="17"/>
      <c r="F111" s="18"/>
      <c r="G111" s="24">
        <f>SUM(G104:G110)</f>
        <v>1703</v>
      </c>
      <c r="H111" s="17"/>
      <c r="I111" s="18"/>
      <c r="J111" s="23">
        <f>SUM(J104:J110)</f>
        <v>4358</v>
      </c>
      <c r="K111" s="18"/>
      <c r="L111" s="18"/>
      <c r="M111" s="18"/>
      <c r="N111" s="18"/>
    </row>
    <row r="112" spans="5:14" ht="14.25">
      <c r="E112" s="44"/>
      <c r="F112" s="43" t="s">
        <v>86</v>
      </c>
      <c r="G112" s="24">
        <f>0.23*G111</f>
        <v>391.69</v>
      </c>
      <c r="H112" s="44"/>
      <c r="I112" s="43" t="s">
        <v>86</v>
      </c>
      <c r="J112" s="23">
        <f>0.23*J111</f>
        <v>1002.34</v>
      </c>
      <c r="K112" s="18"/>
      <c r="L112" s="18"/>
      <c r="M112" s="18"/>
      <c r="N112" s="18"/>
    </row>
    <row r="113" spans="5:14" ht="14.25">
      <c r="E113" s="124" t="s">
        <v>112</v>
      </c>
      <c r="F113" s="124"/>
      <c r="G113" s="45">
        <f>G111+G112</f>
        <v>2094.69</v>
      </c>
      <c r="H113" s="124" t="s">
        <v>112</v>
      </c>
      <c r="I113" s="124"/>
      <c r="J113" s="45">
        <f>J111+J112</f>
        <v>5360.34</v>
      </c>
      <c r="K113" s="18"/>
      <c r="L113" s="18">
        <f>J113-G113</f>
        <v>3265.65</v>
      </c>
      <c r="M113" s="54">
        <f>L113</f>
        <v>3265.65</v>
      </c>
      <c r="N113" s="18"/>
    </row>
    <row r="114" spans="3:14" ht="18">
      <c r="C114" s="12" t="s">
        <v>50</v>
      </c>
      <c r="D114" s="27"/>
      <c r="E114" s="28" t="s">
        <v>113</v>
      </c>
      <c r="F114" s="18"/>
      <c r="G114" s="19"/>
      <c r="H114" s="17"/>
      <c r="I114" s="18"/>
      <c r="J114" s="19"/>
      <c r="K114" s="18"/>
      <c r="L114" s="18"/>
      <c r="M114" s="18"/>
      <c r="N114" s="18"/>
    </row>
    <row r="115" spans="1:14" ht="12.75">
      <c r="A115">
        <v>1</v>
      </c>
      <c r="C115" s="29" t="s">
        <v>52</v>
      </c>
      <c r="E115" s="17">
        <v>4</v>
      </c>
      <c r="F115" s="18">
        <v>700</v>
      </c>
      <c r="G115" s="19">
        <f>E115*F115</f>
        <v>2800</v>
      </c>
      <c r="H115" s="17">
        <v>4</v>
      </c>
      <c r="I115" s="18">
        <v>700</v>
      </c>
      <c r="J115" s="19">
        <f>H115*I115</f>
        <v>2800</v>
      </c>
      <c r="K115" s="18"/>
      <c r="L115" s="18"/>
      <c r="M115" s="18"/>
      <c r="N115" s="18"/>
    </row>
    <row r="116" spans="1:14" ht="12.75">
      <c r="A116">
        <v>2</v>
      </c>
      <c r="C116" t="s">
        <v>53</v>
      </c>
      <c r="E116" s="17">
        <v>4</v>
      </c>
      <c r="F116" s="18">
        <v>450</v>
      </c>
      <c r="G116" s="19">
        <f>E116*F116</f>
        <v>1800</v>
      </c>
      <c r="H116" s="17">
        <v>4</v>
      </c>
      <c r="I116" s="18">
        <v>450</v>
      </c>
      <c r="J116" s="19">
        <f>H116*I116</f>
        <v>1800</v>
      </c>
      <c r="K116" s="18"/>
      <c r="L116" s="18"/>
      <c r="M116" s="18"/>
      <c r="N116" s="18"/>
    </row>
    <row r="117" spans="5:14" ht="12.75">
      <c r="E117" s="17"/>
      <c r="F117" s="18"/>
      <c r="G117" s="24">
        <f>SUM(G115:G116)</f>
        <v>4600</v>
      </c>
      <c r="H117" s="17"/>
      <c r="I117" s="18"/>
      <c r="J117" s="23">
        <f>SUM(J115:J116)</f>
        <v>4600</v>
      </c>
      <c r="K117" s="18"/>
      <c r="M117" s="18"/>
      <c r="N117" s="18"/>
    </row>
    <row r="118" spans="5:14" ht="14.25">
      <c r="E118" s="44"/>
      <c r="F118" s="43" t="s">
        <v>86</v>
      </c>
      <c r="G118" s="24">
        <f>0.23*G117</f>
        <v>1058</v>
      </c>
      <c r="H118" s="44"/>
      <c r="I118" s="43" t="s">
        <v>86</v>
      </c>
      <c r="J118" s="56">
        <f>0.23*J117</f>
        <v>1058</v>
      </c>
      <c r="K118" s="18"/>
      <c r="M118" s="18"/>
      <c r="N118" s="18"/>
    </row>
    <row r="119" spans="5:14" ht="14.25">
      <c r="E119" s="124" t="s">
        <v>114</v>
      </c>
      <c r="F119" s="124"/>
      <c r="G119" s="45">
        <f>G117+G118</f>
        <v>5658</v>
      </c>
      <c r="H119" s="124" t="s">
        <v>114</v>
      </c>
      <c r="I119" s="124"/>
      <c r="J119" s="57">
        <f>J117+J118</f>
        <v>5658</v>
      </c>
      <c r="K119" s="18"/>
      <c r="L119" s="18">
        <f>J119-G119</f>
        <v>0</v>
      </c>
      <c r="M119" s="18"/>
      <c r="N119" s="18"/>
    </row>
    <row r="120" spans="5:14" ht="12.75">
      <c r="E120" s="18"/>
      <c r="F120" s="18"/>
      <c r="G120" s="58"/>
      <c r="H120" s="18"/>
      <c r="I120" s="18"/>
      <c r="J120" s="18"/>
      <c r="K120" s="18"/>
      <c r="L120" s="18"/>
      <c r="M120" s="18"/>
      <c r="N120" s="18"/>
    </row>
    <row r="121" spans="5:15" ht="16.5">
      <c r="E121" s="18"/>
      <c r="F121" s="18"/>
      <c r="G121" s="59"/>
      <c r="H121" s="18"/>
      <c r="I121" s="18"/>
      <c r="J121" s="33"/>
      <c r="K121" s="18"/>
      <c r="L121" s="60"/>
      <c r="M121" s="54">
        <f>SUM(M56:M120)</f>
        <v>12310.577999999996</v>
      </c>
      <c r="N121" s="55">
        <f>SUM(N56:N120)</f>
        <v>-5830.199999999999</v>
      </c>
      <c r="O121" s="18">
        <f>M121+N121</f>
        <v>6480.377999999997</v>
      </c>
    </row>
    <row r="123" ht="12.75">
      <c r="J123" s="52">
        <f>J121-G121</f>
        <v>0</v>
      </c>
    </row>
    <row r="125" spans="7:10" ht="18">
      <c r="G125" s="61" t="s">
        <v>115</v>
      </c>
      <c r="H125" s="61" t="s">
        <v>116</v>
      </c>
      <c r="I125" s="61"/>
      <c r="J125" s="62">
        <f>J41+J50+J55+J67+J74+J89+J93+J102+J113+J119</f>
        <v>184408.98</v>
      </c>
    </row>
    <row r="127" spans="8:10" ht="18">
      <c r="H127" t="s">
        <v>117</v>
      </c>
      <c r="J127" s="15">
        <v>197838.1</v>
      </c>
    </row>
    <row r="128" spans="9:10" ht="18">
      <c r="I128" t="s">
        <v>118</v>
      </c>
      <c r="J128" s="15">
        <f>J127-J125</f>
        <v>13429.119999999995</v>
      </c>
    </row>
  </sheetData>
  <sheetProtection selectLockedCells="1" selectUnlockedCells="1"/>
  <mergeCells count="22">
    <mergeCell ref="E119:F119"/>
    <mergeCell ref="H119:I119"/>
    <mergeCell ref="E93:F93"/>
    <mergeCell ref="H93:I93"/>
    <mergeCell ref="E113:F113"/>
    <mergeCell ref="H113:I113"/>
    <mergeCell ref="E102:F102"/>
    <mergeCell ref="H102:I102"/>
    <mergeCell ref="E55:F55"/>
    <mergeCell ref="H55:I55"/>
    <mergeCell ref="E67:F67"/>
    <mergeCell ref="H67:I67"/>
    <mergeCell ref="E74:F74"/>
    <mergeCell ref="H74:I74"/>
    <mergeCell ref="E89:F89"/>
    <mergeCell ref="H89:I89"/>
    <mergeCell ref="E50:F50"/>
    <mergeCell ref="H50:I50"/>
    <mergeCell ref="L36:N36"/>
    <mergeCell ref="L37:N37"/>
    <mergeCell ref="E41:F41"/>
    <mergeCell ref="H41:I4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="112" zoomScaleNormal="98" zoomScaleSheetLayoutView="112" zoomScalePageLayoutView="0" workbookViewId="0" topLeftCell="A2">
      <selection activeCell="A126" sqref="A126"/>
    </sheetView>
  </sheetViews>
  <sheetFormatPr defaultColWidth="11.57421875" defaultRowHeight="12.75"/>
  <cols>
    <col min="1" max="1" width="5.421875" style="0" customWidth="1"/>
    <col min="2" max="2" width="48.28125" style="0" customWidth="1"/>
    <col min="5" max="5" width="11.57421875" style="18" customWidth="1"/>
    <col min="6" max="6" width="15.421875" style="18" customWidth="1"/>
    <col min="7" max="7" width="11.57421875" style="63" customWidth="1"/>
    <col min="8" max="8" width="37.28125" style="0" customWidth="1"/>
    <col min="9" max="9" width="15.421875" style="0" customWidth="1"/>
  </cols>
  <sheetData>
    <row r="1" spans="1:6" ht="15.75">
      <c r="A1" s="64"/>
      <c r="B1" s="65" t="s">
        <v>119</v>
      </c>
      <c r="C1" s="66"/>
      <c r="D1" s="67"/>
      <c r="E1" s="68"/>
      <c r="F1" s="68"/>
    </row>
    <row r="2" spans="1:6" ht="31.5" customHeight="1">
      <c r="A2" s="64"/>
      <c r="B2" s="128" t="s">
        <v>120</v>
      </c>
      <c r="C2" s="128"/>
      <c r="D2" s="128"/>
      <c r="E2" s="128"/>
      <c r="F2" s="128"/>
    </row>
    <row r="3" spans="1:6" ht="15.75">
      <c r="A3" s="64"/>
      <c r="B3" s="65" t="s">
        <v>121</v>
      </c>
      <c r="C3" s="66"/>
      <c r="D3" s="67"/>
      <c r="E3" s="68"/>
      <c r="F3" s="68"/>
    </row>
    <row r="4" spans="1:6" ht="15.75">
      <c r="A4" s="64"/>
      <c r="B4" s="65"/>
      <c r="C4" s="66"/>
      <c r="D4" s="67"/>
      <c r="E4" s="68"/>
      <c r="F4" s="68"/>
    </row>
    <row r="5" spans="1:6" ht="15.75">
      <c r="A5" s="64"/>
      <c r="B5" s="69" t="s">
        <v>122</v>
      </c>
      <c r="C5" s="129"/>
      <c r="D5" s="129"/>
      <c r="E5" s="129"/>
      <c r="F5" s="129"/>
    </row>
    <row r="6" spans="1:6" ht="15.75">
      <c r="A6" s="64"/>
      <c r="B6" s="69" t="s">
        <v>123</v>
      </c>
      <c r="C6" s="66"/>
      <c r="D6" s="66"/>
      <c r="E6" s="66"/>
      <c r="F6" s="66"/>
    </row>
    <row r="7" spans="1:6" ht="15">
      <c r="A7" s="70"/>
      <c r="C7" s="71"/>
      <c r="D7" s="72"/>
      <c r="E7" s="31"/>
      <c r="F7" s="31"/>
    </row>
    <row r="8" spans="1:6" ht="18">
      <c r="A8" s="73" t="s">
        <v>276</v>
      </c>
      <c r="B8" s="74" t="s">
        <v>277</v>
      </c>
      <c r="C8" s="75"/>
      <c r="D8" s="76"/>
      <c r="E8" s="77"/>
      <c r="F8" s="78"/>
    </row>
    <row r="9" spans="1:6" ht="15">
      <c r="A9" s="79"/>
      <c r="B9" s="79"/>
      <c r="C9" s="80"/>
      <c r="D9" s="81"/>
      <c r="E9" s="82"/>
      <c r="F9" s="82"/>
    </row>
    <row r="10" spans="1:6" ht="15">
      <c r="A10" s="83"/>
      <c r="B10" s="83"/>
      <c r="C10" s="84" t="s">
        <v>124</v>
      </c>
      <c r="D10" s="85" t="s">
        <v>125</v>
      </c>
      <c r="E10" s="86" t="s">
        <v>126</v>
      </c>
      <c r="F10" s="87" t="s">
        <v>127</v>
      </c>
    </row>
    <row r="11" spans="1:6" ht="15">
      <c r="A11" s="83"/>
      <c r="B11" s="88" t="s">
        <v>128</v>
      </c>
      <c r="C11" s="89"/>
      <c r="D11" s="90"/>
      <c r="E11" s="91"/>
      <c r="F11" s="91"/>
    </row>
    <row r="12" spans="1:6" ht="15">
      <c r="A12" s="83" t="s">
        <v>129</v>
      </c>
      <c r="B12" s="83" t="s">
        <v>57</v>
      </c>
      <c r="C12" s="84" t="s">
        <v>7</v>
      </c>
      <c r="D12" s="85">
        <v>1</v>
      </c>
      <c r="E12" s="92"/>
      <c r="F12" s="92"/>
    </row>
    <row r="13" spans="1:6" ht="15">
      <c r="A13" s="83" t="s">
        <v>130</v>
      </c>
      <c r="B13" s="83" t="s">
        <v>58</v>
      </c>
      <c r="C13" s="84" t="s">
        <v>7</v>
      </c>
      <c r="D13" s="85">
        <v>1</v>
      </c>
      <c r="E13" s="92"/>
      <c r="F13" s="92"/>
    </row>
    <row r="14" spans="1:6" ht="15">
      <c r="A14" s="83" t="s">
        <v>131</v>
      </c>
      <c r="B14" s="83" t="s">
        <v>59</v>
      </c>
      <c r="C14" s="84" t="s">
        <v>7</v>
      </c>
      <c r="D14" s="85">
        <v>2</v>
      </c>
      <c r="E14" s="92"/>
      <c r="F14" s="92"/>
    </row>
    <row r="15" spans="1:6" ht="15">
      <c r="A15" s="83" t="s">
        <v>132</v>
      </c>
      <c r="B15" s="83" t="s">
        <v>60</v>
      </c>
      <c r="C15" s="84" t="s">
        <v>7</v>
      </c>
      <c r="D15" s="85">
        <v>1</v>
      </c>
      <c r="E15" s="92"/>
      <c r="F15" s="92"/>
    </row>
    <row r="16" spans="1:6" ht="15">
      <c r="A16" s="83" t="s">
        <v>133</v>
      </c>
      <c r="B16" s="83" t="s">
        <v>61</v>
      </c>
      <c r="C16" s="84" t="s">
        <v>7</v>
      </c>
      <c r="D16" s="85">
        <v>7</v>
      </c>
      <c r="E16" s="92"/>
      <c r="F16" s="92"/>
    </row>
    <row r="17" spans="1:6" ht="15">
      <c r="A17" s="83" t="s">
        <v>134</v>
      </c>
      <c r="B17" s="83" t="s">
        <v>62</v>
      </c>
      <c r="C17" s="84" t="s">
        <v>7</v>
      </c>
      <c r="D17" s="85">
        <v>2</v>
      </c>
      <c r="E17" s="92"/>
      <c r="F17" s="92"/>
    </row>
    <row r="18" spans="1:6" ht="15">
      <c r="A18" s="83" t="s">
        <v>135</v>
      </c>
      <c r="B18" s="83" t="s">
        <v>63</v>
      </c>
      <c r="C18" s="84" t="s">
        <v>7</v>
      </c>
      <c r="D18" s="85">
        <v>7</v>
      </c>
      <c r="E18" s="92"/>
      <c r="F18" s="92"/>
    </row>
    <row r="19" spans="1:6" ht="15">
      <c r="A19" s="83" t="s">
        <v>136</v>
      </c>
      <c r="B19" s="83" t="s">
        <v>64</v>
      </c>
      <c r="C19" s="84" t="s">
        <v>7</v>
      </c>
      <c r="D19" s="85">
        <v>1</v>
      </c>
      <c r="E19" s="92"/>
      <c r="F19" s="92"/>
    </row>
    <row r="20" spans="1:6" ht="15">
      <c r="A20" s="83" t="s">
        <v>137</v>
      </c>
      <c r="B20" s="83" t="s">
        <v>65</v>
      </c>
      <c r="C20" s="84" t="s">
        <v>7</v>
      </c>
      <c r="D20" s="85">
        <v>1</v>
      </c>
      <c r="E20" s="92"/>
      <c r="F20" s="92"/>
    </row>
    <row r="21" spans="1:6" ht="15">
      <c r="A21" s="83" t="s">
        <v>138</v>
      </c>
      <c r="B21" s="83" t="s">
        <v>66</v>
      </c>
      <c r="C21" s="84" t="s">
        <v>7</v>
      </c>
      <c r="D21" s="85">
        <v>1</v>
      </c>
      <c r="E21" s="92"/>
      <c r="F21" s="92"/>
    </row>
    <row r="22" spans="1:6" ht="15">
      <c r="A22" s="83" t="s">
        <v>139</v>
      </c>
      <c r="B22" s="83" t="s">
        <v>67</v>
      </c>
      <c r="C22" s="84" t="s">
        <v>7</v>
      </c>
      <c r="D22" s="85">
        <v>1</v>
      </c>
      <c r="E22" s="92"/>
      <c r="F22" s="92"/>
    </row>
    <row r="23" spans="1:6" ht="15">
      <c r="A23" s="83" t="s">
        <v>140</v>
      </c>
      <c r="B23" s="83" t="s">
        <v>69</v>
      </c>
      <c r="C23" s="84" t="s">
        <v>7</v>
      </c>
      <c r="D23" s="85">
        <v>1</v>
      </c>
      <c r="E23" s="92"/>
      <c r="F23" s="92"/>
    </row>
    <row r="24" spans="1:6" ht="15">
      <c r="A24" s="83" t="s">
        <v>141</v>
      </c>
      <c r="B24" s="83" t="s">
        <v>142</v>
      </c>
      <c r="C24" s="84" t="s">
        <v>7</v>
      </c>
      <c r="D24" s="85">
        <v>1</v>
      </c>
      <c r="E24" s="92"/>
      <c r="F24" s="92"/>
    </row>
    <row r="25" spans="1:6" ht="15">
      <c r="A25" s="83" t="s">
        <v>143</v>
      </c>
      <c r="B25" s="83" t="s">
        <v>71</v>
      </c>
      <c r="C25" s="84" t="s">
        <v>7</v>
      </c>
      <c r="D25" s="85">
        <v>1</v>
      </c>
      <c r="E25" s="92"/>
      <c r="F25" s="92"/>
    </row>
    <row r="26" spans="1:6" ht="15">
      <c r="A26" s="83" t="s">
        <v>144</v>
      </c>
      <c r="B26" s="83" t="s">
        <v>73</v>
      </c>
      <c r="C26" s="84" t="s">
        <v>7</v>
      </c>
      <c r="D26" s="85">
        <v>1</v>
      </c>
      <c r="E26" s="92"/>
      <c r="F26" s="92"/>
    </row>
    <row r="27" spans="1:6" ht="15">
      <c r="A27" s="83" t="s">
        <v>145</v>
      </c>
      <c r="B27" s="83" t="s">
        <v>74</v>
      </c>
      <c r="C27" s="84" t="s">
        <v>7</v>
      </c>
      <c r="D27" s="85">
        <v>1</v>
      </c>
      <c r="E27" s="92"/>
      <c r="F27" s="92"/>
    </row>
    <row r="28" spans="1:6" ht="15">
      <c r="A28" s="83" t="s">
        <v>146</v>
      </c>
      <c r="B28" s="83" t="s">
        <v>147</v>
      </c>
      <c r="C28" s="84" t="s">
        <v>7</v>
      </c>
      <c r="D28" s="85">
        <v>1</v>
      </c>
      <c r="E28" s="92"/>
      <c r="F28" s="92"/>
    </row>
    <row r="29" spans="1:6" ht="15">
      <c r="A29" s="83" t="s">
        <v>148</v>
      </c>
      <c r="B29" s="83" t="s">
        <v>75</v>
      </c>
      <c r="C29" s="84" t="s">
        <v>7</v>
      </c>
      <c r="D29" s="85">
        <v>1</v>
      </c>
      <c r="E29" s="92"/>
      <c r="F29" s="92"/>
    </row>
    <row r="30" spans="1:6" ht="15">
      <c r="A30" s="83" t="s">
        <v>149</v>
      </c>
      <c r="B30" s="83" t="s">
        <v>76</v>
      </c>
      <c r="C30" s="84" t="s">
        <v>7</v>
      </c>
      <c r="D30" s="85">
        <v>1</v>
      </c>
      <c r="E30" s="92"/>
      <c r="F30" s="92"/>
    </row>
    <row r="31" spans="1:6" ht="15">
      <c r="A31" s="83" t="s">
        <v>150</v>
      </c>
      <c r="B31" s="83" t="s">
        <v>77</v>
      </c>
      <c r="C31" s="84" t="s">
        <v>7</v>
      </c>
      <c r="D31" s="85">
        <v>2</v>
      </c>
      <c r="E31" s="92"/>
      <c r="F31" s="92"/>
    </row>
    <row r="32" spans="1:6" ht="15">
      <c r="A32" s="83" t="s">
        <v>151</v>
      </c>
      <c r="B32" s="83" t="s">
        <v>75</v>
      </c>
      <c r="C32" s="84" t="s">
        <v>7</v>
      </c>
      <c r="D32" s="85">
        <v>1</v>
      </c>
      <c r="E32" s="92"/>
      <c r="F32" s="92"/>
    </row>
    <row r="33" spans="1:6" ht="15">
      <c r="A33" s="83" t="s">
        <v>152</v>
      </c>
      <c r="B33" s="83" t="s">
        <v>75</v>
      </c>
      <c r="C33" s="84" t="s">
        <v>7</v>
      </c>
      <c r="D33" s="85">
        <v>1</v>
      </c>
      <c r="E33" s="92"/>
      <c r="F33" s="92"/>
    </row>
    <row r="34" spans="1:6" ht="15">
      <c r="A34" s="83" t="s">
        <v>153</v>
      </c>
      <c r="B34" s="83" t="s">
        <v>78</v>
      </c>
      <c r="C34" s="84" t="s">
        <v>7</v>
      </c>
      <c r="D34" s="85">
        <v>1</v>
      </c>
      <c r="E34" s="92"/>
      <c r="F34" s="92"/>
    </row>
    <row r="35" spans="1:6" ht="15">
      <c r="A35" s="83" t="s">
        <v>154</v>
      </c>
      <c r="B35" s="83" t="s">
        <v>79</v>
      </c>
      <c r="C35" s="84" t="s">
        <v>7</v>
      </c>
      <c r="D35" s="85">
        <v>1</v>
      </c>
      <c r="E35" s="92"/>
      <c r="F35" s="92"/>
    </row>
    <row r="36" spans="1:6" ht="15">
      <c r="A36" s="83" t="s">
        <v>155</v>
      </c>
      <c r="B36" s="83" t="s">
        <v>80</v>
      </c>
      <c r="C36" s="84" t="s">
        <v>7</v>
      </c>
      <c r="D36" s="85">
        <v>24</v>
      </c>
      <c r="E36" s="92"/>
      <c r="F36" s="92"/>
    </row>
    <row r="37" spans="1:6" ht="15">
      <c r="A37" s="83" t="s">
        <v>156</v>
      </c>
      <c r="B37" s="83" t="s">
        <v>157</v>
      </c>
      <c r="C37" s="84" t="s">
        <v>7</v>
      </c>
      <c r="D37" s="85">
        <v>1</v>
      </c>
      <c r="E37" s="92"/>
      <c r="F37" s="92"/>
    </row>
    <row r="38" spans="1:6" ht="15">
      <c r="A38" s="83" t="s">
        <v>158</v>
      </c>
      <c r="B38" s="93" t="s">
        <v>81</v>
      </c>
      <c r="C38" s="94" t="s">
        <v>7</v>
      </c>
      <c r="D38" s="85">
        <v>1</v>
      </c>
      <c r="E38" s="92"/>
      <c r="F38" s="92"/>
    </row>
    <row r="39" spans="1:6" ht="15">
      <c r="A39" s="83" t="s">
        <v>159</v>
      </c>
      <c r="B39" s="93" t="s">
        <v>83</v>
      </c>
      <c r="C39" s="94" t="s">
        <v>7</v>
      </c>
      <c r="D39" s="85">
        <v>3</v>
      </c>
      <c r="E39" s="92"/>
      <c r="F39" s="92"/>
    </row>
    <row r="40" spans="1:6" ht="15">
      <c r="A40" s="83" t="s">
        <v>160</v>
      </c>
      <c r="B40" s="93" t="s">
        <v>85</v>
      </c>
      <c r="C40" s="94" t="s">
        <v>7</v>
      </c>
      <c r="D40" s="85">
        <v>1</v>
      </c>
      <c r="E40" s="92"/>
      <c r="F40" s="92"/>
    </row>
    <row r="41" spans="1:8" ht="15">
      <c r="A41" s="83"/>
      <c r="B41" s="83"/>
      <c r="C41" s="83"/>
      <c r="D41" s="85"/>
      <c r="E41" s="95" t="s">
        <v>161</v>
      </c>
      <c r="F41" s="87"/>
      <c r="H41">
        <f>F41*0.02</f>
        <v>0</v>
      </c>
    </row>
    <row r="42" spans="1:6" ht="15">
      <c r="A42" s="83"/>
      <c r="B42" s="83"/>
      <c r="C42" s="83"/>
      <c r="D42" s="85"/>
      <c r="E42" s="96" t="s">
        <v>86</v>
      </c>
      <c r="F42" s="87"/>
    </row>
    <row r="43" spans="1:6" ht="17.25" customHeight="1">
      <c r="A43" s="83"/>
      <c r="B43" s="83"/>
      <c r="C43" s="83"/>
      <c r="D43" s="127" t="s">
        <v>162</v>
      </c>
      <c r="E43" s="127"/>
      <c r="F43" s="98"/>
    </row>
    <row r="44" spans="1:6" ht="15">
      <c r="A44" s="83"/>
      <c r="B44" s="88" t="s">
        <v>163</v>
      </c>
      <c r="C44" s="99"/>
      <c r="D44" s="100"/>
      <c r="E44" s="101"/>
      <c r="F44" s="101"/>
    </row>
    <row r="45" spans="1:6" ht="15">
      <c r="A45" s="83" t="s">
        <v>164</v>
      </c>
      <c r="B45" s="83" t="s">
        <v>90</v>
      </c>
      <c r="C45" s="84" t="s">
        <v>7</v>
      </c>
      <c r="D45" s="85">
        <v>1</v>
      </c>
      <c r="E45" s="92"/>
      <c r="F45" s="92"/>
    </row>
    <row r="46" spans="1:6" ht="15">
      <c r="A46" s="83" t="s">
        <v>165</v>
      </c>
      <c r="B46" s="83" t="s">
        <v>91</v>
      </c>
      <c r="C46" s="84" t="s">
        <v>7</v>
      </c>
      <c r="D46" s="85">
        <v>1</v>
      </c>
      <c r="E46" s="92"/>
      <c r="F46" s="92"/>
    </row>
    <row r="47" spans="1:6" ht="15">
      <c r="A47" s="83" t="s">
        <v>166</v>
      </c>
      <c r="B47" s="83" t="s">
        <v>92</v>
      </c>
      <c r="C47" s="84" t="s">
        <v>7</v>
      </c>
      <c r="D47" s="85">
        <v>1</v>
      </c>
      <c r="E47" s="92"/>
      <c r="F47" s="92"/>
    </row>
    <row r="48" spans="1:6" ht="15">
      <c r="A48" s="83" t="s">
        <v>167</v>
      </c>
      <c r="B48" s="83" t="s">
        <v>93</v>
      </c>
      <c r="C48" s="84" t="s">
        <v>7</v>
      </c>
      <c r="D48" s="85">
        <v>1</v>
      </c>
      <c r="E48" s="92"/>
      <c r="F48" s="92"/>
    </row>
    <row r="49" spans="1:6" ht="15">
      <c r="A49" s="83" t="s">
        <v>168</v>
      </c>
      <c r="B49" s="83" t="s">
        <v>94</v>
      </c>
      <c r="C49" s="84" t="s">
        <v>7</v>
      </c>
      <c r="D49" s="85">
        <v>1</v>
      </c>
      <c r="E49" s="92"/>
      <c r="F49" s="92"/>
    </row>
    <row r="50" spans="1:8" ht="15">
      <c r="A50" s="83"/>
      <c r="B50" s="83"/>
      <c r="C50" s="83"/>
      <c r="D50" s="85"/>
      <c r="E50" s="95" t="s">
        <v>161</v>
      </c>
      <c r="F50" s="87"/>
      <c r="H50">
        <f>F50*0.02</f>
        <v>0</v>
      </c>
    </row>
    <row r="51" spans="1:6" ht="15">
      <c r="A51" s="83"/>
      <c r="B51" s="83"/>
      <c r="C51" s="83"/>
      <c r="D51" s="85"/>
      <c r="E51" s="96" t="s">
        <v>86</v>
      </c>
      <c r="F51" s="87"/>
    </row>
    <row r="52" spans="1:6" ht="15">
      <c r="A52" s="83"/>
      <c r="B52" s="83"/>
      <c r="C52" s="83"/>
      <c r="D52" s="127" t="s">
        <v>169</v>
      </c>
      <c r="E52" s="127"/>
      <c r="F52" s="98"/>
    </row>
    <row r="53" spans="1:6" ht="15">
      <c r="A53" s="83"/>
      <c r="B53" s="88" t="s">
        <v>170</v>
      </c>
      <c r="C53" s="89"/>
      <c r="D53" s="100"/>
      <c r="E53" s="101"/>
      <c r="F53" s="101"/>
    </row>
    <row r="54" spans="1:6" ht="15">
      <c r="A54" s="83" t="s">
        <v>171</v>
      </c>
      <c r="B54" s="83" t="s">
        <v>98</v>
      </c>
      <c r="C54" s="83"/>
      <c r="D54" s="85">
        <v>30</v>
      </c>
      <c r="E54" s="92"/>
      <c r="F54" s="92"/>
    </row>
    <row r="55" spans="1:8" ht="15">
      <c r="A55" s="83"/>
      <c r="B55" s="83"/>
      <c r="C55" s="83"/>
      <c r="D55" s="85"/>
      <c r="E55" s="92" t="s">
        <v>172</v>
      </c>
      <c r="F55" s="87"/>
      <c r="H55">
        <f>F55*0.02</f>
        <v>0</v>
      </c>
    </row>
    <row r="56" spans="1:6" ht="15">
      <c r="A56" s="83"/>
      <c r="B56" s="83"/>
      <c r="C56" s="83"/>
      <c r="D56" s="102"/>
      <c r="E56" s="96" t="s">
        <v>86</v>
      </c>
      <c r="F56" s="87"/>
    </row>
    <row r="57" spans="1:6" ht="15">
      <c r="A57" s="83"/>
      <c r="B57" s="83"/>
      <c r="C57" s="83"/>
      <c r="D57" s="127" t="s">
        <v>173</v>
      </c>
      <c r="E57" s="127"/>
      <c r="F57" s="98"/>
    </row>
    <row r="58" spans="1:6" ht="15">
      <c r="A58" s="83"/>
      <c r="B58" s="88" t="s">
        <v>174</v>
      </c>
      <c r="C58" s="89"/>
      <c r="D58" s="101"/>
      <c r="E58" s="101"/>
      <c r="F58" s="101"/>
    </row>
    <row r="59" spans="1:6" ht="15">
      <c r="A59" s="83" t="s">
        <v>175</v>
      </c>
      <c r="B59" s="83" t="s">
        <v>176</v>
      </c>
      <c r="C59" s="84" t="s">
        <v>7</v>
      </c>
      <c r="D59" s="103">
        <v>6</v>
      </c>
      <c r="E59" s="103"/>
      <c r="F59" s="103"/>
    </row>
    <row r="60" spans="1:6" ht="15">
      <c r="A60" s="83" t="s">
        <v>177</v>
      </c>
      <c r="B60" s="83" t="s">
        <v>178</v>
      </c>
      <c r="C60" s="84" t="s">
        <v>7</v>
      </c>
      <c r="D60" s="103">
        <v>7</v>
      </c>
      <c r="E60" s="103"/>
      <c r="F60" s="103"/>
    </row>
    <row r="61" spans="1:6" ht="15">
      <c r="A61" s="83" t="s">
        <v>179</v>
      </c>
      <c r="B61" s="83" t="s">
        <v>180</v>
      </c>
      <c r="C61" s="84" t="s">
        <v>7</v>
      </c>
      <c r="D61" s="103">
        <v>43</v>
      </c>
      <c r="E61" s="103"/>
      <c r="F61" s="103"/>
    </row>
    <row r="62" spans="1:6" ht="15">
      <c r="A62" s="83" t="s">
        <v>181</v>
      </c>
      <c r="B62" s="83" t="s">
        <v>182</v>
      </c>
      <c r="C62" s="84" t="s">
        <v>7</v>
      </c>
      <c r="D62" s="103">
        <v>12</v>
      </c>
      <c r="E62" s="103"/>
      <c r="F62" s="103"/>
    </row>
    <row r="63" spans="1:6" ht="15">
      <c r="A63" s="83" t="s">
        <v>183</v>
      </c>
      <c r="B63" s="83" t="s">
        <v>11</v>
      </c>
      <c r="C63" s="84" t="s">
        <v>7</v>
      </c>
      <c r="D63" s="103">
        <v>1</v>
      </c>
      <c r="E63" s="103"/>
      <c r="F63" s="103"/>
    </row>
    <row r="64" spans="1:8" ht="15">
      <c r="A64" s="83"/>
      <c r="B64" s="83"/>
      <c r="C64" s="83"/>
      <c r="D64" s="104"/>
      <c r="E64" s="103" t="s">
        <v>161</v>
      </c>
      <c r="F64" s="87"/>
      <c r="H64">
        <f>F64*0.02</f>
        <v>0</v>
      </c>
    </row>
    <row r="65" spans="1:6" ht="15">
      <c r="A65" s="83"/>
      <c r="B65" s="83"/>
      <c r="C65" s="83"/>
      <c r="D65" s="102"/>
      <c r="E65" s="96" t="s">
        <v>86</v>
      </c>
      <c r="F65" s="87"/>
    </row>
    <row r="66" spans="1:6" ht="15">
      <c r="A66" s="83"/>
      <c r="B66" s="83"/>
      <c r="C66" s="83"/>
      <c r="D66" s="127" t="s">
        <v>184</v>
      </c>
      <c r="E66" s="127"/>
      <c r="F66" s="98"/>
    </row>
    <row r="67" spans="1:6" ht="15">
      <c r="A67" s="83"/>
      <c r="B67" s="88" t="s">
        <v>185</v>
      </c>
      <c r="C67" s="89"/>
      <c r="D67" s="101"/>
      <c r="E67" s="101"/>
      <c r="F67" s="101"/>
    </row>
    <row r="68" spans="1:6" ht="15">
      <c r="A68" s="83" t="s">
        <v>186</v>
      </c>
      <c r="B68" s="83" t="s">
        <v>187</v>
      </c>
      <c r="C68" s="84" t="s">
        <v>7</v>
      </c>
      <c r="D68" s="103">
        <v>43</v>
      </c>
      <c r="E68" s="103"/>
      <c r="F68" s="103"/>
    </row>
    <row r="69" spans="1:6" ht="15">
      <c r="A69" s="83" t="s">
        <v>188</v>
      </c>
      <c r="B69" s="83" t="s">
        <v>189</v>
      </c>
      <c r="C69" s="84" t="s">
        <v>7</v>
      </c>
      <c r="D69" s="103">
        <v>43</v>
      </c>
      <c r="E69" s="103"/>
      <c r="F69" s="103"/>
    </row>
    <row r="70" spans="1:6" ht="15">
      <c r="A70" s="83" t="s">
        <v>190</v>
      </c>
      <c r="B70" s="83" t="s">
        <v>191</v>
      </c>
      <c r="C70" s="84" t="s">
        <v>7</v>
      </c>
      <c r="D70" s="103">
        <v>1</v>
      </c>
      <c r="E70" s="103"/>
      <c r="F70" s="103"/>
    </row>
    <row r="71" spans="1:8" ht="15">
      <c r="A71" s="83"/>
      <c r="B71" s="83"/>
      <c r="C71" s="83"/>
      <c r="D71" s="104"/>
      <c r="E71" s="103" t="s">
        <v>161</v>
      </c>
      <c r="F71" s="104"/>
      <c r="H71">
        <f>F71*0.02</f>
        <v>0</v>
      </c>
    </row>
    <row r="72" spans="1:6" ht="15">
      <c r="A72" s="83"/>
      <c r="B72" s="83"/>
      <c r="C72" s="83"/>
      <c r="D72" s="102"/>
      <c r="E72" s="96" t="s">
        <v>86</v>
      </c>
      <c r="F72" s="104"/>
    </row>
    <row r="73" spans="1:6" ht="15">
      <c r="A73" s="83"/>
      <c r="B73" s="83"/>
      <c r="C73" s="83"/>
      <c r="D73" s="127" t="s">
        <v>192</v>
      </c>
      <c r="E73" s="127"/>
      <c r="F73" s="98"/>
    </row>
    <row r="74" spans="1:6" ht="15">
      <c r="A74" s="83"/>
      <c r="B74" s="88" t="s">
        <v>193</v>
      </c>
      <c r="C74" s="89"/>
      <c r="D74" s="101"/>
      <c r="E74" s="101"/>
      <c r="F74" s="101"/>
    </row>
    <row r="75" spans="1:6" ht="15">
      <c r="A75" s="83" t="s">
        <v>194</v>
      </c>
      <c r="B75" s="83" t="s">
        <v>195</v>
      </c>
      <c r="C75" s="84" t="s">
        <v>7</v>
      </c>
      <c r="D75" s="103">
        <v>22</v>
      </c>
      <c r="E75" s="103"/>
      <c r="F75" s="103"/>
    </row>
    <row r="76" spans="1:6" ht="15">
      <c r="A76" s="83" t="s">
        <v>196</v>
      </c>
      <c r="B76" s="83" t="s">
        <v>197</v>
      </c>
      <c r="C76" s="84" t="s">
        <v>7</v>
      </c>
      <c r="D76" s="103">
        <v>30</v>
      </c>
      <c r="E76" s="103"/>
      <c r="F76" s="103"/>
    </row>
    <row r="77" spans="1:6" ht="15">
      <c r="A77" s="83" t="s">
        <v>198</v>
      </c>
      <c r="B77" s="83" t="s">
        <v>199</v>
      </c>
      <c r="C77" s="84" t="s">
        <v>7</v>
      </c>
      <c r="D77" s="103">
        <v>5</v>
      </c>
      <c r="E77" s="103"/>
      <c r="F77" s="103"/>
    </row>
    <row r="78" spans="1:6" ht="15">
      <c r="A78" s="83" t="s">
        <v>200</v>
      </c>
      <c r="B78" s="83" t="s">
        <v>201</v>
      </c>
      <c r="C78" s="84" t="s">
        <v>7</v>
      </c>
      <c r="D78" s="103">
        <v>5</v>
      </c>
      <c r="E78" s="103"/>
      <c r="F78" s="103"/>
    </row>
    <row r="79" spans="1:6" ht="15">
      <c r="A79" s="83" t="s">
        <v>202</v>
      </c>
      <c r="B79" s="83" t="s">
        <v>203</v>
      </c>
      <c r="C79" s="84" t="s">
        <v>7</v>
      </c>
      <c r="D79" s="103">
        <v>5</v>
      </c>
      <c r="E79" s="103"/>
      <c r="F79" s="103"/>
    </row>
    <row r="80" spans="1:6" ht="15">
      <c r="A80" s="83" t="s">
        <v>204</v>
      </c>
      <c r="B80" s="83" t="s">
        <v>205</v>
      </c>
      <c r="C80" s="84" t="s">
        <v>7</v>
      </c>
      <c r="D80" s="103">
        <v>5</v>
      </c>
      <c r="E80" s="103"/>
      <c r="F80" s="103"/>
    </row>
    <row r="81" spans="1:6" ht="15">
      <c r="A81" s="83" t="s">
        <v>206</v>
      </c>
      <c r="B81" s="83" t="s">
        <v>207</v>
      </c>
      <c r="C81" s="84" t="s">
        <v>7</v>
      </c>
      <c r="D81" s="103">
        <v>30</v>
      </c>
      <c r="E81" s="103"/>
      <c r="F81" s="103"/>
    </row>
    <row r="82" spans="1:6" ht="15">
      <c r="A82" s="83" t="s">
        <v>208</v>
      </c>
      <c r="B82" s="83" t="s">
        <v>209</v>
      </c>
      <c r="C82" s="84" t="s">
        <v>7</v>
      </c>
      <c r="D82" s="103">
        <v>4</v>
      </c>
      <c r="E82" s="103"/>
      <c r="F82" s="103"/>
    </row>
    <row r="83" spans="1:6" ht="15">
      <c r="A83" s="83" t="s">
        <v>210</v>
      </c>
      <c r="B83" s="83" t="s">
        <v>211</v>
      </c>
      <c r="C83" s="84" t="s">
        <v>7</v>
      </c>
      <c r="D83" s="103">
        <v>4</v>
      </c>
      <c r="E83" s="103"/>
      <c r="F83" s="103"/>
    </row>
    <row r="84" spans="1:6" ht="15">
      <c r="A84" s="83" t="s">
        <v>212</v>
      </c>
      <c r="B84" s="83" t="s">
        <v>213</v>
      </c>
      <c r="C84" s="84" t="s">
        <v>7</v>
      </c>
      <c r="D84" s="103">
        <v>4</v>
      </c>
      <c r="E84" s="103"/>
      <c r="F84" s="103"/>
    </row>
    <row r="85" spans="1:6" ht="15">
      <c r="A85" s="83" t="s">
        <v>214</v>
      </c>
      <c r="B85" s="83" t="s">
        <v>215</v>
      </c>
      <c r="C85" s="84" t="s">
        <v>7</v>
      </c>
      <c r="D85" s="103">
        <v>4</v>
      </c>
      <c r="E85" s="103"/>
      <c r="F85" s="103"/>
    </row>
    <row r="86" spans="1:8" ht="15">
      <c r="A86" s="83"/>
      <c r="B86" s="83"/>
      <c r="C86" s="83"/>
      <c r="D86" s="103"/>
      <c r="E86" s="103" t="s">
        <v>161</v>
      </c>
      <c r="F86" s="104"/>
      <c r="H86">
        <f>F86*0.02</f>
        <v>0</v>
      </c>
    </row>
    <row r="87" spans="1:6" ht="15">
      <c r="A87" s="83"/>
      <c r="B87" s="83"/>
      <c r="C87" s="83"/>
      <c r="D87" s="102"/>
      <c r="E87" s="96" t="s">
        <v>86</v>
      </c>
      <c r="F87" s="104"/>
    </row>
    <row r="88" spans="1:6" ht="15">
      <c r="A88" s="83"/>
      <c r="B88" s="83"/>
      <c r="C88" s="83"/>
      <c r="D88" s="127" t="s">
        <v>216</v>
      </c>
      <c r="E88" s="127"/>
      <c r="F88" s="98"/>
    </row>
    <row r="89" spans="1:6" ht="15">
      <c r="A89" s="83"/>
      <c r="B89" s="88" t="s">
        <v>217</v>
      </c>
      <c r="C89" s="89"/>
      <c r="D89" s="101"/>
      <c r="E89" s="101"/>
      <c r="F89" s="101"/>
    </row>
    <row r="90" spans="1:8" ht="15">
      <c r="A90" s="83" t="s">
        <v>218</v>
      </c>
      <c r="B90" s="83" t="s">
        <v>219</v>
      </c>
      <c r="C90" s="84" t="s">
        <v>7</v>
      </c>
      <c r="D90" s="103">
        <v>3</v>
      </c>
      <c r="E90" s="103"/>
      <c r="F90" s="103"/>
      <c r="H90">
        <f>F90*0.02</f>
        <v>0</v>
      </c>
    </row>
    <row r="91" spans="1:6" ht="15">
      <c r="A91" s="83"/>
      <c r="B91" s="83"/>
      <c r="C91" s="83"/>
      <c r="D91" s="102"/>
      <c r="E91" s="96" t="s">
        <v>86</v>
      </c>
      <c r="F91" s="104"/>
    </row>
    <row r="92" spans="1:6" ht="15">
      <c r="A92" s="83"/>
      <c r="B92" s="105"/>
      <c r="C92" s="83"/>
      <c r="D92" s="127" t="s">
        <v>220</v>
      </c>
      <c r="E92" s="127"/>
      <c r="F92" s="98"/>
    </row>
    <row r="93" spans="1:6" ht="15">
      <c r="A93" s="83"/>
      <c r="B93" s="88" t="s">
        <v>221</v>
      </c>
      <c r="C93" s="89"/>
      <c r="D93" s="101"/>
      <c r="E93" s="101"/>
      <c r="F93" s="101"/>
    </row>
    <row r="94" spans="1:6" ht="15">
      <c r="A94" s="83" t="s">
        <v>222</v>
      </c>
      <c r="B94" s="83" t="s">
        <v>223</v>
      </c>
      <c r="C94" s="84" t="s">
        <v>37</v>
      </c>
      <c r="D94" s="103">
        <v>72</v>
      </c>
      <c r="E94" s="103"/>
      <c r="F94" s="103"/>
    </row>
    <row r="95" spans="1:6" ht="15">
      <c r="A95" s="83" t="s">
        <v>224</v>
      </c>
      <c r="B95" s="83" t="s">
        <v>225</v>
      </c>
      <c r="C95" s="84" t="s">
        <v>37</v>
      </c>
      <c r="D95" s="103">
        <v>170</v>
      </c>
      <c r="E95" s="103"/>
      <c r="F95" s="103"/>
    </row>
    <row r="96" spans="1:6" ht="27">
      <c r="A96" s="83" t="s">
        <v>226</v>
      </c>
      <c r="B96" s="106" t="s">
        <v>227</v>
      </c>
      <c r="C96" s="107" t="s">
        <v>37</v>
      </c>
      <c r="D96" s="103">
        <v>112</v>
      </c>
      <c r="E96" s="103"/>
      <c r="F96" s="103"/>
    </row>
    <row r="97" spans="1:8" ht="15">
      <c r="A97" s="83"/>
      <c r="B97" s="83"/>
      <c r="C97" s="83"/>
      <c r="D97" s="103"/>
      <c r="E97" s="103" t="s">
        <v>161</v>
      </c>
      <c r="F97" s="104"/>
      <c r="H97">
        <f>F97*0.02</f>
        <v>0</v>
      </c>
    </row>
    <row r="98" spans="1:6" ht="15">
      <c r="A98" s="83"/>
      <c r="B98" s="83"/>
      <c r="C98" s="83"/>
      <c r="D98" s="102"/>
      <c r="E98" s="96" t="s">
        <v>86</v>
      </c>
      <c r="F98" s="104"/>
    </row>
    <row r="99" spans="1:6" ht="15">
      <c r="A99" s="83"/>
      <c r="B99" s="83"/>
      <c r="C99" s="83"/>
      <c r="D99" s="127" t="s">
        <v>228</v>
      </c>
      <c r="E99" s="127"/>
      <c r="F99" s="98"/>
    </row>
    <row r="100" spans="1:6" ht="15">
      <c r="A100" s="83"/>
      <c r="B100" s="88" t="s">
        <v>229</v>
      </c>
      <c r="C100" s="89"/>
      <c r="D100" s="101"/>
      <c r="E100" s="101"/>
      <c r="F100" s="101"/>
    </row>
    <row r="101" spans="1:6" ht="15">
      <c r="A101" s="83" t="s">
        <v>230</v>
      </c>
      <c r="B101" s="83" t="s">
        <v>231</v>
      </c>
      <c r="C101" s="84" t="s">
        <v>7</v>
      </c>
      <c r="D101" s="103">
        <v>200</v>
      </c>
      <c r="E101" s="103"/>
      <c r="F101" s="103"/>
    </row>
    <row r="102" spans="1:6" ht="15">
      <c r="A102" s="83" t="s">
        <v>232</v>
      </c>
      <c r="B102" s="83" t="s">
        <v>233</v>
      </c>
      <c r="C102" s="84" t="s">
        <v>7</v>
      </c>
      <c r="D102" s="103">
        <v>100</v>
      </c>
      <c r="E102" s="103"/>
      <c r="F102" s="103"/>
    </row>
    <row r="103" spans="1:6" ht="15">
      <c r="A103" s="83" t="s">
        <v>234</v>
      </c>
      <c r="B103" s="83" t="s">
        <v>235</v>
      </c>
      <c r="C103" s="84" t="s">
        <v>7</v>
      </c>
      <c r="D103" s="103">
        <v>100</v>
      </c>
      <c r="E103" s="103"/>
      <c r="F103" s="103"/>
    </row>
    <row r="104" spans="1:6" ht="15">
      <c r="A104" s="83" t="s">
        <v>236</v>
      </c>
      <c r="B104" s="83" t="s">
        <v>237</v>
      </c>
      <c r="C104" s="84" t="s">
        <v>7</v>
      </c>
      <c r="D104" s="103">
        <v>100</v>
      </c>
      <c r="E104" s="103"/>
      <c r="F104" s="103"/>
    </row>
    <row r="105" spans="1:6" ht="15">
      <c r="A105" s="83" t="s">
        <v>238</v>
      </c>
      <c r="B105" s="83" t="s">
        <v>239</v>
      </c>
      <c r="C105" s="84" t="s">
        <v>7</v>
      </c>
      <c r="D105" s="103">
        <v>100</v>
      </c>
      <c r="E105" s="103"/>
      <c r="F105" s="103"/>
    </row>
    <row r="106" spans="1:6" ht="15">
      <c r="A106" s="83" t="s">
        <v>240</v>
      </c>
      <c r="B106" s="83" t="s">
        <v>241</v>
      </c>
      <c r="C106" s="84" t="s">
        <v>7</v>
      </c>
      <c r="D106" s="103">
        <v>100</v>
      </c>
      <c r="E106" s="103"/>
      <c r="F106" s="103"/>
    </row>
    <row r="107" spans="1:6" ht="15">
      <c r="A107" s="83" t="s">
        <v>242</v>
      </c>
      <c r="B107" s="83" t="s">
        <v>243</v>
      </c>
      <c r="C107" s="84" t="s">
        <v>7</v>
      </c>
      <c r="D107" s="103">
        <v>100</v>
      </c>
      <c r="E107" s="103"/>
      <c r="F107" s="103"/>
    </row>
    <row r="108" spans="1:8" ht="15">
      <c r="A108" s="83"/>
      <c r="B108" s="83"/>
      <c r="C108" s="83"/>
      <c r="D108" s="103"/>
      <c r="E108" s="103" t="s">
        <v>161</v>
      </c>
      <c r="F108" s="104"/>
      <c r="H108">
        <f>F108*0.02</f>
        <v>0</v>
      </c>
    </row>
    <row r="109" spans="1:6" ht="15">
      <c r="A109" s="83"/>
      <c r="B109" s="83"/>
      <c r="C109" s="83"/>
      <c r="D109" s="102"/>
      <c r="E109" s="96" t="s">
        <v>86</v>
      </c>
      <c r="F109" s="104"/>
    </row>
    <row r="110" spans="1:6" ht="15">
      <c r="A110" s="83"/>
      <c r="B110" s="83"/>
      <c r="C110" s="83"/>
      <c r="D110" s="127" t="s">
        <v>244</v>
      </c>
      <c r="E110" s="127"/>
      <c r="F110" s="98"/>
    </row>
    <row r="111" spans="1:6" ht="15">
      <c r="A111" s="83"/>
      <c r="B111" s="88" t="s">
        <v>245</v>
      </c>
      <c r="C111" s="89"/>
      <c r="D111" s="101"/>
      <c r="E111" s="101"/>
      <c r="F111" s="101"/>
    </row>
    <row r="112" spans="1:6" ht="27">
      <c r="A112" s="83" t="s">
        <v>246</v>
      </c>
      <c r="B112" s="108" t="s">
        <v>247</v>
      </c>
      <c r="C112" s="83"/>
      <c r="D112" s="103">
        <v>4</v>
      </c>
      <c r="E112" s="103"/>
      <c r="F112" s="103"/>
    </row>
    <row r="113" spans="1:6" ht="15">
      <c r="A113" s="83" t="s">
        <v>248</v>
      </c>
      <c r="B113" s="83" t="s">
        <v>249</v>
      </c>
      <c r="C113" s="83"/>
      <c r="D113" s="103">
        <v>4</v>
      </c>
      <c r="E113" s="103"/>
      <c r="F113" s="103"/>
    </row>
    <row r="114" spans="1:8" ht="15">
      <c r="A114" s="83"/>
      <c r="B114" s="83"/>
      <c r="C114" s="83"/>
      <c r="D114" s="103"/>
      <c r="E114" s="103" t="s">
        <v>161</v>
      </c>
      <c r="F114" s="104"/>
      <c r="H114">
        <f>F114*0.02</f>
        <v>0</v>
      </c>
    </row>
    <row r="115" spans="1:6" ht="15">
      <c r="A115" s="83"/>
      <c r="B115" s="83"/>
      <c r="C115" s="83"/>
      <c r="D115" s="102"/>
      <c r="E115" s="96" t="s">
        <v>86</v>
      </c>
      <c r="F115" s="104"/>
    </row>
    <row r="116" spans="1:6" ht="15">
      <c r="A116" s="83"/>
      <c r="B116" s="83"/>
      <c r="C116" s="83"/>
      <c r="D116" s="127" t="s">
        <v>250</v>
      </c>
      <c r="E116" s="127"/>
      <c r="F116" s="98"/>
    </row>
    <row r="117" spans="1:6" ht="15">
      <c r="A117" s="83"/>
      <c r="B117" s="109" t="s">
        <v>251</v>
      </c>
      <c r="C117" s="110"/>
      <c r="D117" s="111"/>
      <c r="E117" s="112"/>
      <c r="F117" s="113"/>
    </row>
    <row r="118" spans="1:6" ht="15">
      <c r="A118" s="83" t="s">
        <v>252</v>
      </c>
      <c r="B118" s="83" t="s">
        <v>253</v>
      </c>
      <c r="C118" s="83" t="s">
        <v>7</v>
      </c>
      <c r="D118" s="102">
        <v>70</v>
      </c>
      <c r="E118" s="114"/>
      <c r="F118" s="92"/>
    </row>
    <row r="119" spans="1:6" ht="15">
      <c r="A119" s="83" t="s">
        <v>254</v>
      </c>
      <c r="B119" s="83" t="s">
        <v>255</v>
      </c>
      <c r="C119" s="83" t="s">
        <v>7</v>
      </c>
      <c r="D119" s="102">
        <v>70</v>
      </c>
      <c r="E119" s="115"/>
      <c r="F119" s="92"/>
    </row>
    <row r="120" spans="1:6" ht="15">
      <c r="A120" s="83" t="s">
        <v>256</v>
      </c>
      <c r="B120" s="83" t="s">
        <v>257</v>
      </c>
      <c r="C120" s="83" t="s">
        <v>7</v>
      </c>
      <c r="D120" s="102">
        <v>70</v>
      </c>
      <c r="E120" s="115"/>
      <c r="F120" s="92"/>
    </row>
    <row r="121" spans="1:6" ht="15">
      <c r="A121" s="83" t="s">
        <v>259</v>
      </c>
      <c r="B121" s="83" t="s">
        <v>258</v>
      </c>
      <c r="C121" s="83" t="s">
        <v>7</v>
      </c>
      <c r="D121" s="102">
        <v>60</v>
      </c>
      <c r="E121" s="115"/>
      <c r="F121" s="92"/>
    </row>
    <row r="122" spans="1:6" ht="15">
      <c r="A122" s="83" t="s">
        <v>261</v>
      </c>
      <c r="B122" s="83" t="s">
        <v>260</v>
      </c>
      <c r="C122" s="83" t="s">
        <v>7</v>
      </c>
      <c r="D122" s="102">
        <v>70</v>
      </c>
      <c r="E122" s="115"/>
      <c r="F122" s="92"/>
    </row>
    <row r="123" spans="1:6" ht="15">
      <c r="A123" s="83" t="s">
        <v>263</v>
      </c>
      <c r="B123" s="83" t="s">
        <v>262</v>
      </c>
      <c r="C123" s="83" t="s">
        <v>7</v>
      </c>
      <c r="D123" s="102">
        <v>60</v>
      </c>
      <c r="E123" s="115"/>
      <c r="F123" s="92"/>
    </row>
    <row r="124" spans="1:6" ht="15">
      <c r="A124" s="83" t="s">
        <v>265</v>
      </c>
      <c r="B124" s="83" t="s">
        <v>264</v>
      </c>
      <c r="C124" s="83" t="s">
        <v>7</v>
      </c>
      <c r="D124" s="102">
        <v>60</v>
      </c>
      <c r="E124" s="115"/>
      <c r="F124" s="92"/>
    </row>
    <row r="125" spans="1:6" ht="15">
      <c r="A125" s="83" t="s">
        <v>267</v>
      </c>
      <c r="B125" s="83" t="s">
        <v>266</v>
      </c>
      <c r="C125" s="83" t="s">
        <v>7</v>
      </c>
      <c r="D125" s="102">
        <v>80</v>
      </c>
      <c r="E125" s="115"/>
      <c r="F125" s="92"/>
    </row>
    <row r="126" spans="1:6" ht="53.25">
      <c r="A126" s="83" t="s">
        <v>278</v>
      </c>
      <c r="B126" s="106" t="s">
        <v>268</v>
      </c>
      <c r="C126" s="83" t="s">
        <v>7</v>
      </c>
      <c r="D126" s="102">
        <v>4</v>
      </c>
      <c r="E126" s="115"/>
      <c r="F126" s="92"/>
    </row>
    <row r="127" spans="1:8" ht="15">
      <c r="A127" s="83"/>
      <c r="B127" s="83"/>
      <c r="C127" s="83"/>
      <c r="D127" s="97"/>
      <c r="E127" s="115" t="s">
        <v>161</v>
      </c>
      <c r="F127" s="87"/>
      <c r="H127">
        <f>F127*0.02</f>
        <v>0</v>
      </c>
    </row>
    <row r="128" spans="1:6" ht="15">
      <c r="A128" s="83"/>
      <c r="B128" s="83"/>
      <c r="C128" s="83"/>
      <c r="D128" s="97"/>
      <c r="E128" s="115" t="s">
        <v>86</v>
      </c>
      <c r="F128" s="87"/>
    </row>
    <row r="129" spans="1:6" ht="15">
      <c r="A129" s="83"/>
      <c r="B129" s="83"/>
      <c r="C129" s="83"/>
      <c r="D129" s="132" t="s">
        <v>269</v>
      </c>
      <c r="E129" s="132"/>
      <c r="F129" s="98"/>
    </row>
    <row r="130" spans="1:6" ht="15">
      <c r="A130" s="83"/>
      <c r="B130" s="83"/>
      <c r="C130" s="83"/>
      <c r="D130" s="104"/>
      <c r="E130" s="103"/>
      <c r="F130" s="116"/>
    </row>
    <row r="131" spans="1:6" ht="15">
      <c r="A131" s="83"/>
      <c r="B131" s="83"/>
      <c r="C131" s="83"/>
      <c r="D131" s="104"/>
      <c r="E131" s="103"/>
      <c r="F131" s="103"/>
    </row>
    <row r="132" spans="1:6" ht="15">
      <c r="A132" s="83"/>
      <c r="B132" s="83"/>
      <c r="C132" s="83"/>
      <c r="D132" s="133" t="s">
        <v>270</v>
      </c>
      <c r="E132" s="133"/>
      <c r="F132" s="104"/>
    </row>
    <row r="133" spans="1:6" ht="15">
      <c r="A133" s="83"/>
      <c r="B133" s="83"/>
      <c r="C133" s="83"/>
      <c r="D133" s="133" t="s">
        <v>86</v>
      </c>
      <c r="E133" s="133"/>
      <c r="F133" s="104"/>
    </row>
    <row r="134" spans="1:9" ht="18">
      <c r="A134" s="116"/>
      <c r="B134" s="116"/>
      <c r="C134" s="116"/>
      <c r="D134" s="134" t="s">
        <v>271</v>
      </c>
      <c r="E134" s="134"/>
      <c r="F134" s="117"/>
      <c r="H134" s="118" t="s">
        <v>272</v>
      </c>
      <c r="I134" s="119">
        <v>197838.1</v>
      </c>
    </row>
    <row r="135" spans="1:9" ht="36" customHeight="1">
      <c r="A135" s="116"/>
      <c r="B135" s="116"/>
      <c r="C135" s="116"/>
      <c r="D135" s="116"/>
      <c r="E135" s="120"/>
      <c r="F135" s="120"/>
      <c r="H135" s="121" t="s">
        <v>273</v>
      </c>
      <c r="I135" s="122">
        <f>I134-F134</f>
        <v>197838.1</v>
      </c>
    </row>
    <row r="136" spans="1:6" ht="17.25" customHeight="1">
      <c r="A136" s="135" t="s">
        <v>275</v>
      </c>
      <c r="B136" s="135" t="s">
        <v>274</v>
      </c>
      <c r="C136" s="135"/>
      <c r="D136" s="135"/>
      <c r="E136" s="135"/>
      <c r="F136" s="135"/>
    </row>
    <row r="137" spans="1:6" ht="18" customHeight="1">
      <c r="A137" s="135"/>
      <c r="B137" s="135"/>
      <c r="C137" s="135"/>
      <c r="D137" s="135"/>
      <c r="E137" s="135"/>
      <c r="F137" s="135"/>
    </row>
    <row r="138" spans="1:6" ht="15" hidden="1">
      <c r="A138" s="135"/>
      <c r="B138" s="135"/>
      <c r="C138" s="135"/>
      <c r="D138" s="135"/>
      <c r="E138" s="135"/>
      <c r="F138" s="135"/>
    </row>
    <row r="139" spans="1:6" ht="15" hidden="1">
      <c r="A139" s="135"/>
      <c r="B139" s="135"/>
      <c r="C139" s="135"/>
      <c r="D139" s="135"/>
      <c r="E139" s="135"/>
      <c r="F139" s="135"/>
    </row>
    <row r="140" spans="1:6" ht="15" hidden="1">
      <c r="A140" s="135"/>
      <c r="B140" s="135"/>
      <c r="C140" s="135"/>
      <c r="D140" s="135"/>
      <c r="E140" s="135"/>
      <c r="F140" s="135"/>
    </row>
    <row r="141" spans="1:6" ht="15" hidden="1">
      <c r="A141" s="135"/>
      <c r="B141" s="135"/>
      <c r="C141" s="135"/>
      <c r="D141" s="135"/>
      <c r="E141" s="135"/>
      <c r="F141" s="135"/>
    </row>
    <row r="142" spans="1:6" ht="15" hidden="1">
      <c r="A142" s="135"/>
      <c r="B142" s="135"/>
      <c r="C142" s="135"/>
      <c r="D142" s="135"/>
      <c r="E142" s="135"/>
      <c r="F142" s="135"/>
    </row>
    <row r="143" spans="1:6" ht="15" hidden="1">
      <c r="A143" s="135"/>
      <c r="B143" s="135"/>
      <c r="C143" s="135"/>
      <c r="D143" s="135"/>
      <c r="E143" s="135"/>
      <c r="F143" s="135"/>
    </row>
    <row r="144" spans="1:6" ht="15" hidden="1">
      <c r="A144" s="135"/>
      <c r="B144" s="135"/>
      <c r="C144" s="135"/>
      <c r="D144" s="135"/>
      <c r="E144" s="135"/>
      <c r="F144" s="135"/>
    </row>
    <row r="145" spans="1:6" ht="15" hidden="1">
      <c r="A145" s="135"/>
      <c r="B145" s="135"/>
      <c r="C145" s="135"/>
      <c r="D145" s="135"/>
      <c r="E145" s="135"/>
      <c r="F145" s="135"/>
    </row>
    <row r="146" spans="1:6" ht="64.5" customHeight="1">
      <c r="A146" s="136"/>
      <c r="B146" s="136"/>
      <c r="C146" s="136"/>
      <c r="D146" s="136"/>
      <c r="E146" s="136"/>
      <c r="F146" s="136"/>
    </row>
    <row r="147" spans="1:6" ht="15">
      <c r="A147" s="130"/>
      <c r="B147" s="130"/>
      <c r="C147" s="130"/>
      <c r="D147" s="130"/>
      <c r="E147" s="130"/>
      <c r="F147" s="130"/>
    </row>
    <row r="148" spans="1:6" ht="15">
      <c r="A148" s="130"/>
      <c r="B148" s="130"/>
      <c r="C148" s="130"/>
      <c r="D148" s="130"/>
      <c r="E148" s="130"/>
      <c r="F148" s="130"/>
    </row>
    <row r="149" spans="1:2" ht="36.75" customHeight="1">
      <c r="A149" s="131"/>
      <c r="B149" s="131"/>
    </row>
    <row r="150" ht="18" customHeight="1">
      <c r="B150" s="123"/>
    </row>
  </sheetData>
  <sheetProtection selectLockedCells="1" selectUnlockedCells="1"/>
  <mergeCells count="21">
    <mergeCell ref="A149:B149"/>
    <mergeCell ref="D129:E129"/>
    <mergeCell ref="D132:E132"/>
    <mergeCell ref="D133:E133"/>
    <mergeCell ref="D134:E134"/>
    <mergeCell ref="A136:F145"/>
    <mergeCell ref="A146:F146"/>
    <mergeCell ref="D92:E92"/>
    <mergeCell ref="D99:E99"/>
    <mergeCell ref="A147:F147"/>
    <mergeCell ref="A148:F148"/>
    <mergeCell ref="D110:E110"/>
    <mergeCell ref="D116:E116"/>
    <mergeCell ref="B2:F2"/>
    <mergeCell ref="C5:F5"/>
    <mergeCell ref="D43:E43"/>
    <mergeCell ref="D52:E52"/>
    <mergeCell ref="D57:E57"/>
    <mergeCell ref="D66:E66"/>
    <mergeCell ref="D73:E73"/>
    <mergeCell ref="D88:E88"/>
  </mergeCells>
  <printOptions/>
  <pageMargins left="0.7874015748031497" right="0.7874015748031497" top="0.9055118110236221" bottom="0.6299212598425197" header="0.5118110236220472" footer="0.3937007874015748"/>
  <pageSetup horizontalDpi="600" verticalDpi="600" orientation="landscape" paperSize="9" r:id="rId1"/>
  <headerFooter alignWithMargins="0">
    <oddFooter>&amp;LΑριθμός μελέτης Τ.Υ. 09/2015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Σαβίνα</dc:creator>
  <cp:keywords/>
  <dc:description/>
  <cp:lastModifiedBy>DHMOS EVOSMOU</cp:lastModifiedBy>
  <cp:lastPrinted>2015-11-24T07:22:30Z</cp:lastPrinted>
  <dcterms:created xsi:type="dcterms:W3CDTF">2015-11-24T06:59:06Z</dcterms:created>
  <dcterms:modified xsi:type="dcterms:W3CDTF">2015-12-04T07:09:41Z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