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15480" windowHeight="6570" tabRatio="926" firstSheet="11" activeTab="17"/>
  </bookViews>
  <sheets>
    <sheet name="ΑΙΤΗΣΕΙΣ" sheetId="1" r:id="rId1"/>
    <sheet name="ΜΕ ΒΑΣΗ ΤΟ ΣΥΝΟΛΟ" sheetId="2" r:id="rId2"/>
    <sheet name="ΑΕΡΟΒΙΚΗ" sheetId="3" r:id="rId3"/>
    <sheet name="ΑΘΛ.ΔΡΑΣΤ. ΚΛΕΙΣΤΟΥ ΧΩΡΟΥ" sheetId="4" r:id="rId4"/>
    <sheet name="ΑΝΤΙΣΦΑΙΡΙΣΗ" sheetId="5" r:id="rId5"/>
    <sheet name="ΕΛΛΗΝΙΚΟΙ ΠΑΡ. ΧΟΡΟΙ" sheetId="6" r:id="rId6"/>
    <sheet name="ΕΝΟΡΓΑΝΗ" sheetId="7" r:id="rId7"/>
    <sheet name="ΚΑΛΑΘΟΣΦΑΙΡΙΣΗ" sheetId="8" r:id="rId8"/>
    <sheet name="ΚΛΑΣΙΚΟΣ ΑΘΛΗΤΙΣΜΟΣ" sheetId="9" r:id="rId9"/>
    <sheet name="ΚΟΛΥΜΒΗΣΗ" sheetId="10" r:id="rId10"/>
    <sheet name="ΜΑΖΙΚΟΣ ΑΘΛΗΤΙΣΜΟΣ" sheetId="11" r:id="rId11"/>
    <sheet name="ΠΕΤΟΣΦΑΙΡΙΣΗ" sheetId="12" r:id="rId12"/>
    <sheet name="ΠΟΔΟΣΦΑΙΡΟ" sheetId="13" r:id="rId13"/>
    <sheet name="ΡΥΘΜΙΚΗ" sheetId="14" r:id="rId14"/>
    <sheet name="ΥΠΑΙΘΡΙΕΣ ΑΘΛ. ΔΡΑΣΤΗΡΙΟΤΗΤΕΣ" sheetId="15" r:id="rId15"/>
    <sheet name="ΤΑΕ KWON DO" sheetId="16" r:id="rId16"/>
    <sheet name="ΕΙΔΙΚΗ ΑΓΩΓΗ" sheetId="17" r:id="rId17"/>
    <sheet name="20%  ΧΩΡΙΣ ΠΡΟΫΠΗΡΕΣΙΑ" sheetId="18" r:id="rId18"/>
  </sheets>
  <definedNames>
    <definedName name="_xlnm.Print_Area" localSheetId="1">'ΜΕ ΒΑΣΗ ΤΟ ΣΥΝΟΛΟ'!$A$1:$U$147</definedName>
  </definedNames>
  <calcPr fullCalcOnLoad="1"/>
</workbook>
</file>

<file path=xl/sharedStrings.xml><?xml version="1.0" encoding="utf-8"?>
<sst xmlns="http://schemas.openxmlformats.org/spreadsheetml/2006/main" count="2185" uniqueCount="208">
  <si>
    <t>A/A</t>
  </si>
  <si>
    <t>ΟΝΟΜΑΤΕΠΩΝΥΜΟ</t>
  </si>
  <si>
    <t>ΠΡΟΫΠΗΡΕΣΙΑ ΣΤΑ ΠΑγΟ</t>
  </si>
  <si>
    <t>ΣΠΟΥΔΕΣ</t>
  </si>
  <si>
    <t>Α.Μόρια</t>
  </si>
  <si>
    <t>Β.Μόρια</t>
  </si>
  <si>
    <t>Γ.Μόρια</t>
  </si>
  <si>
    <t>ΓΕΝΙΚΟ ΣΥΝΟΛΟ (Α+Β+Γ) ΠΡΟΫΠΗΡΕΣΙΑΣ</t>
  </si>
  <si>
    <t xml:space="preserve">Βαθμός πτυχίου </t>
  </si>
  <si>
    <t>ΜΟΡΙΑ ΑΠΟ ΠΤΥΧΙΟ</t>
  </si>
  <si>
    <t>Μεταπτυχιακό (20 μόρια)</t>
  </si>
  <si>
    <t>Διδακτορικό (30 μόρια)</t>
  </si>
  <si>
    <t>2η κατηγορία ειδικότητας (10 μόρια)</t>
  </si>
  <si>
    <t>Εντοπιότητα (1 μόριο)</t>
  </si>
  <si>
    <t>Ανεργία</t>
  </si>
  <si>
    <t>ΣΥΝΟΛΟ</t>
  </si>
  <si>
    <t>ΣΙΜΕΝΤΖΗΣ ΝΙΚΟΛΑΟΣ</t>
  </si>
  <si>
    <t>ΠΟΔΟΣΦΑΙΡΟ</t>
  </si>
  <si>
    <t>ΚΑΛΑΘΟΣΦΑΙΡΙΣΗ</t>
  </si>
  <si>
    <t>ΝΑΙ</t>
  </si>
  <si>
    <t>ΣΤΟΓΙΑΝΝΙΔΗΣ ΙΩΑΝΝΗΣ</t>
  </si>
  <si>
    <t>ΠΕΤΟΣΦΑΙΡΙΣΗ</t>
  </si>
  <si>
    <t>ΚΟΥΤΡΑΚΗ ΕΥΑΝΘΙΑ</t>
  </si>
  <si>
    <t>ΚΛΑΣΙΚΟΣ ΑΘΛΗΤΙΣΜΟΣ</t>
  </si>
  <si>
    <t>ΓΥΜΝΑΣΤΙΚΗ</t>
  </si>
  <si>
    <t>ΦΟΥΤΣΗ ΕΛΕΝΗ</t>
  </si>
  <si>
    <t>ΑΘΛΗΤΙΚΕΣ ΔΡΑΣΤΗΡΙΟΤΗΤΕΣ ΚΛΕΙΣΤΟΥ ΧΩΡΟΥ</t>
  </si>
  <si>
    <t>ΕΝΟΡΓΑΝΗ</t>
  </si>
  <si>
    <t>ΜΙΧΑΗΛΙΔΟΥ ΒΑΝΙΑ</t>
  </si>
  <si>
    <t>ΒΕΤΤΗΣ ΑΘΑΝΑΣΙΟΣ</t>
  </si>
  <si>
    <t>1.ΕΝΟΡΓΑΝΗ           2. ΑΠΟΚΑΤΑΣΤΑΣΗ ΠΑΘΗΣΕΩΝ</t>
  </si>
  <si>
    <t>ΠΑΠΑΕΥΑΓΓΕΛΟΥ ΕΥΑΓΓΕΛΙΑ</t>
  </si>
  <si>
    <t>ΑΝΤΙΣΦΑΙΡΙΣΗ</t>
  </si>
  <si>
    <t>ΚΟΣΣΥΒΑΣ ΧΡΗΣΤΟΣ</t>
  </si>
  <si>
    <t>ΑΓΓΡΑ ΔΗΜΗΤΡΑ</t>
  </si>
  <si>
    <t>ΕΛΛΗΝΙΚΟΙ ΠΑΡΑΔΟΣΙΑΚΟΙ ΧΟΡΟΙ</t>
  </si>
  <si>
    <t>ΜΑΥΡΙΔΟΥ ΣΟΦΙΑ</t>
  </si>
  <si>
    <t>ΑΓΩΝ.ΑΘΛΗΤΙΣΜΟΣ ΑΜΕΑ</t>
  </si>
  <si>
    <t>ΜΑΡΙΝΟΠΟΥΛΟΣ ΑΠΟΣΤΟΛΟΣ</t>
  </si>
  <si>
    <t>ΚΩΠΗΛΑΣΙΑ</t>
  </si>
  <si>
    <t>ΝΑΥΑΓΟΣΩΣΤΙΚΗ</t>
  </si>
  <si>
    <t>ΒΛΑΧΟΥ ΚΩΝΣΤΑΝΤΙΑ</t>
  </si>
  <si>
    <t>ΚΟΛΥΜΒΗΣΗ</t>
  </si>
  <si>
    <t>ΛΥΡΗΣ ΝΙΚΟΛΑΟΣ</t>
  </si>
  <si>
    <t>ΤΣΕΒΑΪΡΙΔΟΥ ΛΕΥΚΟΘΕΑ</t>
  </si>
  <si>
    <t>ΚΩΝΣΤΑΝΤΙΝΟΥ ΠΑΥΛΟΣ</t>
  </si>
  <si>
    <t>ΕΙΔΙΚΗ ΦΥΣΙΚΗ ΑΓΩΓΗ</t>
  </si>
  <si>
    <t>ΠΡΑΒΗΤΑ ΧΡΙΣΤΙΝΑ</t>
  </si>
  <si>
    <t>ΤΟΥΡΠΟΥΖΙΔΟΥ ΠΑΡΑΣΚΕΥΗ</t>
  </si>
  <si>
    <t>ΔΗΜΗΤΡΟΠΟΥΛΟΣ ΙΩΑΝΝΗΣ</t>
  </si>
  <si>
    <t>ΜΑΡΚΟΥ ΠΑΝΑΓΙΩΤΑ</t>
  </si>
  <si>
    <t>ΜΙΧΑΗΛΙΔΗΣ ΠΑΥΛΟΣ</t>
  </si>
  <si>
    <t>ΜΠΕΚΙΑΡΗ ΜΑΡΙΑ</t>
  </si>
  <si>
    <t>ΦΟΥΝΤΟΥΚΙΔΟΥ ΣΟΦΙΑ</t>
  </si>
  <si>
    <t>ΑΕΡΟΒΙΚΗ-ΒΑΡΗ</t>
  </si>
  <si>
    <t>ΜΑΡΚΟΥ ΠΑΝΩΡΑΙΑ</t>
  </si>
  <si>
    <t>ΚΑΪΠΑΛΕΞΗΣ ΔΗΜΗΤΡΙΟΣ</t>
  </si>
  <si>
    <t>ΒΑΣΙΛΙΚΑ ΜΑΡΙΑ</t>
  </si>
  <si>
    <t>ΜΑΖΙΚΟΣ ΑΘΛΗΤΙΣΜΟΣ-ΑΕΡΟΒΙΚΗ</t>
  </si>
  <si>
    <t>BADMINTON</t>
  </si>
  <si>
    <t>ΤΣΑΡΤΣΑΦΛΗ ΚΥΡΙΑΚΟΥΛΑ</t>
  </si>
  <si>
    <t>ΣΑΛΑΜΠΑΣΗ ΚΥΡΙΑΚΗ</t>
  </si>
  <si>
    <t>ΜΟΝΤΕΡΝΟΣ ΧΟΡΟΣ</t>
  </si>
  <si>
    <t>ΕΛΕΥΘΕΡΙΑΔΟΥ ΜΑΡΘΑ-ΚΥΡΙΑΚΗ</t>
  </si>
  <si>
    <t>ΡΥΘΜΙΚΗ ΓΥΜΝΑΣΤΙΚΗ</t>
  </si>
  <si>
    <t>ΛΑΖΑΡΙΔΗΣ ΣΑΒΒΑΣ</t>
  </si>
  <si>
    <t>ΜΥΙΚΗ ΕΝΔΥΝΑΜΩΣΗ ΚΑΙ ΔΙΑΤΡΟΦΗ</t>
  </si>
  <si>
    <t>ΣΑΡΒΑΝΗ ΑΙΚΑΤΕΡΙΝΗ</t>
  </si>
  <si>
    <t>ΣΙΜΙΤΣΗΣ ΓΕΩΡΓΙΟΣ</t>
  </si>
  <si>
    <t>ΡΟΥΝΤΑΣ ΠΑΝΑΓΙΩΤΗΣ</t>
  </si>
  <si>
    <t>ΝΤΙΝΑ ΧΡΙΣΤΙΝΑ</t>
  </si>
  <si>
    <t>ΤΣΙΧΟΥΡΙΔΟΥ ΟΥΡΑΝΙΑ</t>
  </si>
  <si>
    <t>ΚΑΛΦΑΣ ΚΛΕΑΡΧΟΣ</t>
  </si>
  <si>
    <t>ΤΣΙΟΜΠΑΝΟΥ ΡΟΔΟΠΗ</t>
  </si>
  <si>
    <t>ΕΞΑΔΑΚΤΥΛΟΥ ΜΑΡΙΑ</t>
  </si>
  <si>
    <t>ΑΛΕΞΟΠΟΥΛΟΣ ΕΥΑΓΓΕΛΟΣ</t>
  </si>
  <si>
    <t>ΥΠΑΙΘΡΙΕΣ ΑΘΛΗΤΙΚΕΣ ΔΡΑΣΤΗΡΙΟΤΗΤΕΣ</t>
  </si>
  <si>
    <t>ΧΡΟΝΟΠΟΥΛΟΥ ΜΑΡΙΑ</t>
  </si>
  <si>
    <t>ΚΑΡΑΜΑΝΕΑΣ ΗΛΙΑΣ</t>
  </si>
  <si>
    <t>ΑΘΛΗΤΙΚΟ ΜΑΡΚΕΤING</t>
  </si>
  <si>
    <t>ΚΑΚΑΒΑ ΒΑΣΙΛΙΚΗ</t>
  </si>
  <si>
    <t>ΑΜΑΝΑΤΙΔΗΣ ΘΕΟΦΙΛΟΣ</t>
  </si>
  <si>
    <t>ΑΘΛΗΤΙΚΟΣ ΤΟΥΡΙΣΜΟΣ - ΠΕΡΙΒΑΛΛΟΝ</t>
  </si>
  <si>
    <t>ΔΟΥΚΑ ΙΩΑΝΝΑ</t>
  </si>
  <si>
    <t>ΕΝΟΡΓΑΝΗ ΓΥΜΝΑΣΤΙΚΗ</t>
  </si>
  <si>
    <t>ΑΕΡΟΒΙΚΗ-ΔΙΑΤΡΟΦΗ</t>
  </si>
  <si>
    <t>ΚΕΧΑΓΙΑ ΧΡΙΣΤΙΝΑ</t>
  </si>
  <si>
    <t>ΠΑΠΑΪΩΑΝΝΟΥ ΜΑΡΙΑ</t>
  </si>
  <si>
    <t>ΜΑΥΡΟΓΕΝΗ ΕΛΕΥΘΕΡΙΑ</t>
  </si>
  <si>
    <t>ΧΕΙΡΟΣΦΑΙΡΙΣΗ</t>
  </si>
  <si>
    <t>ΚΟΥΓΙΑΝΟΥ ΑΙΚΑΤΕΡΙΝΗ</t>
  </si>
  <si>
    <t>ΠΑΡΤΑΛΑ ΧΡΥΣΟΒΑΛΑΝΤΗ</t>
  </si>
  <si>
    <t>TAE KWON DO</t>
  </si>
  <si>
    <t>ΠΑΝΑΓΙΩΤΙΔΟΥ ΔΕΣΠΟΙΝΑ</t>
  </si>
  <si>
    <t>ΔΗΜΟΥ ΜΑΚΡΙΝΑ</t>
  </si>
  <si>
    <t>ΣΤΑΥΡΟΥΛΗ ΑΘΗΝΑ</t>
  </si>
  <si>
    <t>ΛΑΖΑΡΙΔΗΣ ΑΒΡΟΣΙΟΣ</t>
  </si>
  <si>
    <t>ΕΛΕΝΗ ΝΑΥΣΙΚΑ</t>
  </si>
  <si>
    <t>ΚΝΑΠΕΚ ΓΕΩΡΓΙΟΣ</t>
  </si>
  <si>
    <t>ΓΚΙΜΑΣ ΖΗΣΗΣ</t>
  </si>
  <si>
    <t>ΓΑΛΑΝΗ ΠΗΝΕΛΟΠΗ</t>
  </si>
  <si>
    <t>ΠΤΣΗ ΕΛΙΣΣΑΒΕΤ</t>
  </si>
  <si>
    <t>ΤΟΣΚΑ ΑΓΓΕΛΙΚΗ</t>
  </si>
  <si>
    <t>ΠΡΟΣΑΡΜΟΣΜΕΝΗ ΦΥΣΙΚΗ ΑΓΩΓΗ</t>
  </si>
  <si>
    <t>ΜΑΤΕΡΗ ΔΕΣΠΟΙΝΑ</t>
  </si>
  <si>
    <t>ΒΕΪΝΟΓΛΟΥ ΦΩΤΕΙΝΗ</t>
  </si>
  <si>
    <t>ΔΑΡΛΑ ΣΟΦΙΑ</t>
  </si>
  <si>
    <t>ΙΓΝΑΤΙΔΟΥ ΣΤΑΥΡΟΥΛΑ</t>
  </si>
  <si>
    <t>ΜΟΥΣΔΡΑΚΑ ΕΛΕΝΗ</t>
  </si>
  <si>
    <t>ΦΡΑΓΓΟΥ ΣΤΑΥΡΟΥΛΑ</t>
  </si>
  <si>
    <t>ΔΙΑΜΑΝΤΙΔΗΣ ΠΑΝΑΓΙΩΤΗΣ</t>
  </si>
  <si>
    <t>ΜΥΛΩΝΑΣ ΝΙΚΟΛΑΟΣ</t>
  </si>
  <si>
    <t>ΚΑΤΟΥΛΗΣ ΔΗΜΗΤΡΙΟΣ</t>
  </si>
  <si>
    <t>ΠΕΤΡΟΠΟΥΛΟΥ ΑΙΚΑΤΕΡΙΝΗ</t>
  </si>
  <si>
    <t>ΜΠΕΛΛΟΥ ΒΑΣΙΛΙΚΗ</t>
  </si>
  <si>
    <t>ΠΑΠΑΚΩΣΤΑΚΗΣ ΑΘΑΝΑΣΙΟΣ</t>
  </si>
  <si>
    <t>ΓΟΥΝΑΡΟΠΟΥΛΟΣ ΠΑΝΑΓΙΩΤΗΣ</t>
  </si>
  <si>
    <t>ΜΩΡΑΪΤΗ ΔΗΜΗΤΡΑ</t>
  </si>
  <si>
    <t>ΚΟΥΚΟΥ ΕΛΕΝΗ</t>
  </si>
  <si>
    <t>ΠΑΠΑΔΟΠΟΥΛΟΣ ΚΩΝΣΤΑΝΤΙΝΟΣ</t>
  </si>
  <si>
    <t>ΓΑΚΗ ΑΙΚΑΤΕΡΙΝΗ</t>
  </si>
  <si>
    <t>ΜΑΡΜΑΡΑ ΚΑΛΛΙΟΠΗ</t>
  </si>
  <si>
    <t>ΨΩΜΙΑΔΗΣ ΦΩΤΙΟΣ</t>
  </si>
  <si>
    <t>ΒΑΛΑΝΙΔΟΥ ΑΝΝΑ</t>
  </si>
  <si>
    <t>ΧΙΟΝΟΔΡΟΜΙΑ</t>
  </si>
  <si>
    <t>ΠΑΠΑΔΑΚΗ ΑΝΑΣΤΑΣΙΑ</t>
  </si>
  <si>
    <t>ΜΑΥΡΟΖΟΥΜΗΣ ΚΩΝΣΤΑΝΤΙΝΟΣ</t>
  </si>
  <si>
    <t>ΚΑΛΑΪΤΖΙΔΟΥ ΣΤΥΛΙΑΝΗ</t>
  </si>
  <si>
    <t>ΟΡΓΑΝΩΣΗ-ΔΙΟΙΚΗΣΗ ΑΘΛΗΤΙΣΜΟΥ</t>
  </si>
  <si>
    <t>ΣΙΔΕΡΑ ΕΛΕΝΗ</t>
  </si>
  <si>
    <t>ΡΕΠΙΤΣ ΠΑΥΛΙΝΑ</t>
  </si>
  <si>
    <t>ΜΙΧΑΗΛΙΔΗΣ ΕΥΣΤΑΘΙΟΣ</t>
  </si>
  <si>
    <t>ΜΕΤΣΙΟΥ ΜΑΡΙΑ</t>
  </si>
  <si>
    <t>ΠΑΙΔΑΓΩΓΙΚΗ ΓΥΜΝΑΣΤΙΚΗ</t>
  </si>
  <si>
    <t>ΚΩΝΣΤΑΝΤΟΠΟΥΛΟΥ ΕΥΔΟΞΙΑ</t>
  </si>
  <si>
    <t>ΝΤΙΜΙΤΡΩΦ ΠΑΝΑΓΙΩΤΗΣ</t>
  </si>
  <si>
    <t>ΠΕΤΟΣΦΑΙΡΙΣΗ ΠΑΡΑΛΙΑΣ</t>
  </si>
  <si>
    <t>ΚΟΥΚΟΥΒΟΥ ΓΕΩΡΓΙΑ</t>
  </si>
  <si>
    <t>ΙΣΤΙΟΠΛΟΪΑ</t>
  </si>
  <si>
    <t>ΚΑΡΑΤΖΕΤΖΟΥ ΖΩΗ</t>
  </si>
  <si>
    <t>ΔΗΜΗΤΡΟΣ ΕΛΕΥΘΕΡΙΟΣ</t>
  </si>
  <si>
    <t>ΚΟΙΛΑΝΙΤΗΣ ΒΑΪΟΣ</t>
  </si>
  <si>
    <t>ΤΕΡΕΖΗ ΑΙΚΑΤΕΡΙΝΗ</t>
  </si>
  <si>
    <t>ΒΑΣΙΛΕΙΟΥ ΒΑΣΙΛΕΙΟΣ</t>
  </si>
  <si>
    <t>ΜΠΕΛΑΓΙΑΝΝΗΣ ΝΙΚΗΦΟΡΟΣ</t>
  </si>
  <si>
    <t>ΚΩΝΣΤΑΝΤΙΝΙΔΟΥ ΕΡΑΣΜΙΑ</t>
  </si>
  <si>
    <t>ΧΑΤΖΙΟΠΟΥΛΟΣ ΚΟΣΜΑΣ</t>
  </si>
  <si>
    <t>ΔΑΡΟΓΛΟΥ ΓΑΡΥΦΑΛΛΙΑ</t>
  </si>
  <si>
    <t>ΚΑΡΑΜΠΑΣΗΣ ΠΑΣΧΑΛΗΣ</t>
  </si>
  <si>
    <t>1.ΚΑΛΑΘΟΣΦΑΙΡΙΣΗ 2.ΠΟΔΟΣΦΑΙΡΟ</t>
  </si>
  <si>
    <t>ΠΑΝΑΗΛΙΔΟΥ ΙΩΑΝΝΑ</t>
  </si>
  <si>
    <t>ΓΙΛΑΝΤΖΗ ΔΕΣΠΟΙΝΑ</t>
  </si>
  <si>
    <t>ΗΛΙΟΠΟΥΛΟΣ ΚΩΝΣΤΑΝΤΙΝΟΣ</t>
  </si>
  <si>
    <t>ΑΓΓΟΥΡΑ ΑΓΓΕΛΙΚΗ</t>
  </si>
  <si>
    <t>ΔΙΔΑΚΤΙΚΗ ΚΑΙ ΜΕΘΟΔΟΛΟΓΙΑ Φ.Α.</t>
  </si>
  <si>
    <t>ΤΣΩΝΗΣ ΑΝΑΣΤΑΣΙΟΣ</t>
  </si>
  <si>
    <t>ΑΝΑΨΥΧΗ ΚΛΕΙΣΤΩΝ ΧΩΡΩΝ</t>
  </si>
  <si>
    <t>ΣΑΧΟΥΛΙΔΟΥ ΣΤΕΦΑΝΙΣ</t>
  </si>
  <si>
    <t>ΠΡΟΣΑΡΜΟΣΜΕΝΗ ΦΥΣΙΚΗ ΑΓΩΓΗ &amp; ΔΡΑΣΤΗΡΙΟΤΗΤΑ</t>
  </si>
  <si>
    <t>ΛΑΦΑΖΑΝΗ ΠΟΛΥΧΡΟΝΙΑ</t>
  </si>
  <si>
    <t>ΔΗΜΟΥ ΕΥΘΥΜΙΑ</t>
  </si>
  <si>
    <t>ΣΙΜΟΥ ΖΑΚΕΛΙΝ</t>
  </si>
  <si>
    <t>ΜΗΤΣΙΟΠΟΥΛΟΣ ΝΙΚΟΛΑΟΣ</t>
  </si>
  <si>
    <t>ΧΑΤΖΗΓΙΑΝΝΗΣ ΒΑΣΙΛΕΙΟΣ</t>
  </si>
  <si>
    <t>ΠΑΠΑΘΕΟΔΩΡΟΥ ΠΟΛΥΞΕΝΗ</t>
  </si>
  <si>
    <t>ΚΟΣΜΙΔΗΣ ΘΕΟΦΙΛΟΣ</t>
  </si>
  <si>
    <t>ΚΑΛΤΣΑΤΟΥ ΑΝΤΩΝΙΑ</t>
  </si>
  <si>
    <t>ΓΚΑΛΗΣ ΑΝΤΩΝΙΟΣ</t>
  </si>
  <si>
    <t>ΠΑΠΑΓΕΡΙΔΟΥ ΠΕΛΑΓΙΑ</t>
  </si>
  <si>
    <t>ΠΑΠΑΔΗΜΗΤΡΙΟΥ ΚΩΝΣΤΑΝΤΙΝΟΣ</t>
  </si>
  <si>
    <t xml:space="preserve">ΠΕΤΟΣΦΑΙΡΙΣΗ </t>
  </si>
  <si>
    <t>ΣΑΒΒΑΚΗ ΔΗΜΗΤΡΑ</t>
  </si>
  <si>
    <t>1.ΧΡΟΝΙΕΣ ΠΑΘΗΣΕΙΣ-ΑΠΟΚΑΤΑΣΤΑΣΗ 2.ΓΥΜΝΑΣΤΙΚΗ</t>
  </si>
  <si>
    <t>ΚΑΡΑΜΙΝΤΖΙΟΣ ΣΩΤΗΡΙΟΣ</t>
  </si>
  <si>
    <t>ΚΑΡΑΜΠΕΛΙΑ ΜΑΡΙΑ</t>
  </si>
  <si>
    <t>ΧΑΤΖΗΧΡΗΣΤΟΥ ΕΥΜΟΡΦΙΑ</t>
  </si>
  <si>
    <t>ΤΟΞΟΒΟΛΙΑ</t>
  </si>
  <si>
    <t>ΜΠΟΥΡΕΛΛΑ ΧΡΙΣΤΙΝΑ</t>
  </si>
  <si>
    <t>ΛΕΜΠΕΣΗ ΕΛΕΥΘΕΡΙΑ</t>
  </si>
  <si>
    <t>ΧΡΥΣΑΦΗΣ ΔΗΜΗΤΡΙΟΣ</t>
  </si>
  <si>
    <t>ΜΠΑΤΑΛΑ ΑΙΚΑΤΕΡΙΝΗ</t>
  </si>
  <si>
    <t>ΜΠΑΡΖΑ ΜΑΡΙΑ</t>
  </si>
  <si>
    <t xml:space="preserve">Β.Μήνες απασχ.κάτω των 15 και άνω των 12 ωρών/εβδομάδα        (2 μόρια) </t>
  </si>
  <si>
    <t>1η κατηγορία ειδικότητας          (20 μόρια)</t>
  </si>
  <si>
    <t>Οικογενειακή κατάσταση            (5 μόρια/παιδί)</t>
  </si>
  <si>
    <t>ΕΙΔΙΚΟΤΗΤΕΣ</t>
  </si>
  <si>
    <t xml:space="preserve">Κύρια </t>
  </si>
  <si>
    <t xml:space="preserve">Δευτερεύουσα </t>
  </si>
  <si>
    <t>Α. Μήνες απασχ.με 15 ώρες και άνω/εβδομάδα     (3 μόρια)</t>
  </si>
  <si>
    <t>Γ.Μήνες απασχ.κάτω των  12 ωρών/ εβδομάδα                     (1 μόριο)</t>
  </si>
  <si>
    <t>1.ΑΕΡΟΒΙΚΗ                  2. ΑΠΟΚΑΤΑΣΗ ΧΡΟΝΙΩΝ ΠΑΘΗΣΕΩΝ</t>
  </si>
  <si>
    <t>1.ΜΑΖΙΚΟΣ ΑΘΛΗΤΙΣΜΟΣ               2. ΑΕΡΟΒΙΚΗ</t>
  </si>
  <si>
    <t>1.ΕΝΟΡΓΑΝΗ                  2. ΑΠΟΚΑΤΑΣΤΑΣΗ ΠΑΘΗΣΕΩΝ</t>
  </si>
  <si>
    <t>1.ΜΑΖΙΚΟΣ ΑΘΛΗΤΙΣΜΟΣ              2. ΑΕΡΟΒΙΚΗ</t>
  </si>
  <si>
    <t>1.ΜΑΖΙΚΟΣ ΑΘΛΗΤΙΣΜΟΣ                2. ΑΕΡΟΒΙΚΗ</t>
  </si>
  <si>
    <t>ΣΙΜΙΤΣΗΣ ΔΗΜΗΤΡΙΟΣ</t>
  </si>
  <si>
    <t>6 ΘΕΣΕΙΣ (20% ΤΟΥ ΣΥΝΟΛΟΥ) ΧΩΡΙΣ ΠΡΟΣΜΕΤΡΗΣΗ ΜΟΡΙΩΝ ΠΡΟΫΠΗΡΕΣΙΑΣ ΣΤΑ ΠΑγΟ</t>
  </si>
  <si>
    <t xml:space="preserve"> 1.ΑΕΡΟΒΙΚΗ                2. ΑΠΟΚΑΤΑΣΗ ΧΡΟΝΙΩΝ ΠΑΘΗΣΕΩΝ</t>
  </si>
  <si>
    <t>1.ΑΕΡΟΒΙΚΗ                 2. ΑΠΟΚΑΤΑΣΗ ΧΡΟΝΙΩΝ ΠΑΘΗΣΕΩΝ</t>
  </si>
  <si>
    <t>1.ΕΝΟΡΓΑΝΗ               2. ΑΠΟΚΑΤΑΣΤΑΣΗ ΠΑΘΗΣΕΩΝ</t>
  </si>
  <si>
    <t>1.ΜΑΖΙΚΟΣ ΑΘΛΗΤΙΣΜΟΣ            2. ΑΕΡΟΒΙΚΗ</t>
  </si>
  <si>
    <t>1.ΑΕΡΟΒΙΚΗ              2. ΑΠΟΚΑΤΑΣΗ ΧΡΟΝΙΩΝ ΠΑΘΗΣΕΩΝ</t>
  </si>
  <si>
    <t>ΔΗΜΟΤΙΚΗ ΚΟΙΝΩΦΕΛΗΣ ΕΠΙΧΕΙΡΗΣΗ ΚΟΡΔΕΛΙΟΥ - ΕΥΟΣΜΟΥ</t>
  </si>
  <si>
    <t>ΕΠΙΤΡΟΠΗ ΑΞΙΟΛΟΓΗΣΗΣ ΤΩΝ ΑΙΤΗΣΕΩΝ ΓΙΑ ΤΗΝ ΑΡ. 177/1-11-2011 ΠΡΟΚΗΡΥΞΗ ΤΗΣ ΔΗΚΕΚΕ:</t>
  </si>
  <si>
    <t>ΠΑΠΑΔΟΠΟΥΛΟΣ ΘΕΟΦΑΝΗΣ, ΠΡΟΕΔΡΟΣ ΔΗ.Κ.Ε.Κ.Ε</t>
  </si>
  <si>
    <t>ΓΚΑΝΑΤΣΙΟΣ ΓΕΩΡΓΙΟΣ, ΠΡΟΪΣΤΑΜΕΝΟΣ ΤΜ. ΑΘΛΗΤΙΣΜΟΥ ΔΗΜΟΥ</t>
  </si>
  <si>
    <t>ΚΟΝΤΣΙΔΗΣ ΑΝΤΩΝΙΟΣ, ΜΕΛΟΣ Δ.Σ. ΔΗ.Κ.Ε.Κ.Ε</t>
  </si>
  <si>
    <t>ΑΡ. ΠΡΩΤ. : 751/25-11-2011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</si>
</sst>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48">
    <font>
      <sz val="10"/>
      <name val="Arial Greek"/>
      <family val="0"/>
    </font>
    <font>
      <b/>
      <sz val="7"/>
      <name val="Arial Greek"/>
      <family val="2"/>
    </font>
    <font>
      <b/>
      <sz val="10"/>
      <name val="Arial Greek"/>
      <family val="2"/>
    </font>
    <font>
      <sz val="6"/>
      <name val="Arial Greek"/>
      <family val="2"/>
    </font>
    <font>
      <b/>
      <sz val="10"/>
      <color indexed="10"/>
      <name val="Arial Greek"/>
      <family val="2"/>
    </font>
    <font>
      <sz val="7"/>
      <name val="Arial Greek"/>
      <family val="2"/>
    </font>
    <font>
      <b/>
      <sz val="9"/>
      <name val="Arial Greek"/>
      <family val="2"/>
    </font>
    <font>
      <sz val="8"/>
      <name val="Arial Greek"/>
      <family val="2"/>
    </font>
    <font>
      <b/>
      <sz val="9"/>
      <color indexed="9"/>
      <name val="Arial Greek"/>
      <family val="2"/>
    </font>
    <font>
      <b/>
      <sz val="10"/>
      <color indexed="9"/>
      <name val="Arial Greek"/>
      <family val="2"/>
    </font>
    <font>
      <b/>
      <sz val="8"/>
      <name val="Arial Greek"/>
      <family val="2"/>
    </font>
    <font>
      <b/>
      <sz val="12"/>
      <name val="Arial Greek"/>
      <family val="2"/>
    </font>
    <font>
      <sz val="12"/>
      <name val="Arial Greek"/>
      <family val="2"/>
    </font>
    <font>
      <b/>
      <sz val="6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6" fillId="33" borderId="14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" fillId="35" borderId="1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36" borderId="10" xfId="0" applyFont="1" applyFill="1" applyBorder="1" applyAlignment="1">
      <alignment horizontal="center" wrapText="1"/>
    </xf>
    <xf numFmtId="164" fontId="9" fillId="36" borderId="10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7" fillId="34" borderId="14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7" borderId="10" xfId="0" applyFont="1" applyFill="1" applyBorder="1" applyAlignment="1">
      <alignment horizontal="center" wrapText="1"/>
    </xf>
    <xf numFmtId="164" fontId="9" fillId="0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38" borderId="10" xfId="0" applyFont="1" applyFill="1" applyBorder="1" applyAlignment="1">
      <alignment/>
    </xf>
    <xf numFmtId="0" fontId="3" fillId="38" borderId="10" xfId="0" applyFont="1" applyFill="1" applyBorder="1" applyAlignment="1">
      <alignment wrapText="1"/>
    </xf>
    <xf numFmtId="0" fontId="3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/>
    </xf>
    <xf numFmtId="164" fontId="4" fillId="38" borderId="10" xfId="0" applyNumberFormat="1" applyFont="1" applyFill="1" applyBorder="1" applyAlignment="1">
      <alignment/>
    </xf>
    <xf numFmtId="0" fontId="2" fillId="38" borderId="10" xfId="0" applyFont="1" applyFill="1" applyBorder="1" applyAlignment="1">
      <alignment/>
    </xf>
    <xf numFmtId="1" fontId="4" fillId="38" borderId="10" xfId="0" applyNumberFormat="1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164" fontId="9" fillId="38" borderId="10" xfId="0" applyNumberFormat="1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164" fontId="4" fillId="38" borderId="13" xfId="0" applyNumberFormat="1" applyFont="1" applyFill="1" applyBorder="1" applyAlignment="1">
      <alignment/>
    </xf>
    <xf numFmtId="0" fontId="3" fillId="38" borderId="14" xfId="0" applyFont="1" applyFill="1" applyBorder="1" applyAlignment="1">
      <alignment horizontal="center"/>
    </xf>
    <xf numFmtId="0" fontId="1" fillId="38" borderId="14" xfId="0" applyFont="1" applyFill="1" applyBorder="1" applyAlignment="1">
      <alignment/>
    </xf>
    <xf numFmtId="0" fontId="4" fillId="38" borderId="1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4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164" fontId="1" fillId="38" borderId="10" xfId="0" applyNumberFormat="1" applyFont="1" applyFill="1" applyBorder="1" applyAlignment="1">
      <alignment horizontal="center"/>
    </xf>
    <xf numFmtId="164" fontId="1" fillId="38" borderId="10" xfId="0" applyNumberFormat="1" applyFont="1" applyFill="1" applyBorder="1" applyAlignment="1">
      <alignment/>
    </xf>
    <xf numFmtId="164" fontId="1" fillId="38" borderId="12" xfId="0" applyNumberFormat="1" applyFont="1" applyFill="1" applyBorder="1" applyAlignment="1">
      <alignment/>
    </xf>
    <xf numFmtId="1" fontId="4" fillId="38" borderId="10" xfId="0" applyNumberFormat="1" applyFont="1" applyFill="1" applyBorder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11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1" fillId="39" borderId="12" xfId="0" applyFont="1" applyFill="1" applyBorder="1" applyAlignment="1">
      <alignment horizontal="center"/>
    </xf>
    <xf numFmtId="0" fontId="11" fillId="39" borderId="20" xfId="0" applyFont="1" applyFill="1" applyBorder="1" applyAlignment="1">
      <alignment horizontal="center"/>
    </xf>
    <xf numFmtId="0" fontId="11" fillId="39" borderId="13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3"/>
  <sheetViews>
    <sheetView zoomScalePageLayoutView="0" workbookViewId="0" topLeftCell="I1">
      <selection activeCell="A12" sqref="A12:IV12"/>
    </sheetView>
  </sheetViews>
  <sheetFormatPr defaultColWidth="9.00390625" defaultRowHeight="12.75"/>
  <cols>
    <col min="1" max="1" width="4.875" style="30" customWidth="1"/>
    <col min="2" max="2" width="22.75390625" style="30" bestFit="1" customWidth="1"/>
    <col min="3" max="3" width="13.00390625" style="31" customWidth="1"/>
    <col min="4" max="4" width="12.75390625" style="31" customWidth="1"/>
    <col min="5" max="5" width="13.125" style="32" customWidth="1"/>
    <col min="6" max="6" width="7.625" style="33" customWidth="1"/>
    <col min="7" max="7" width="15.125" style="32" customWidth="1"/>
    <col min="8" max="8" width="7.25390625" style="2" customWidth="1"/>
    <col min="9" max="9" width="13.25390625" style="32" customWidth="1"/>
    <col min="10" max="10" width="7.25390625" style="2" customWidth="1"/>
    <col min="11" max="11" width="13.625" style="3" customWidth="1"/>
    <col min="12" max="12" width="8.875" style="34" customWidth="1"/>
    <col min="13" max="13" width="8.75390625" style="35" customWidth="1"/>
    <col min="14" max="14" width="11.625" style="36" customWidth="1"/>
    <col min="15" max="15" width="9.75390625" style="36" customWidth="1"/>
    <col min="16" max="16" width="9.25390625" style="36" customWidth="1"/>
    <col min="17" max="17" width="9.375" style="36" customWidth="1"/>
    <col min="18" max="18" width="9.75390625" style="36" customWidth="1"/>
    <col min="19" max="19" width="12.25390625" style="36" customWidth="1"/>
    <col min="20" max="20" width="8.25390625" style="43" customWidth="1"/>
    <col min="21" max="21" width="8.875" style="35" customWidth="1"/>
  </cols>
  <sheetData>
    <row r="1" spans="1:9" ht="37.5" customHeight="1" thickBot="1">
      <c r="A1" s="114" t="s">
        <v>202</v>
      </c>
      <c r="B1" s="114"/>
      <c r="C1" s="114"/>
      <c r="D1" s="104"/>
      <c r="E1" s="105"/>
      <c r="G1" s="115" t="s">
        <v>207</v>
      </c>
      <c r="H1" s="116"/>
      <c r="I1" s="116"/>
    </row>
    <row r="2" spans="1:21" s="4" customFormat="1" ht="25.5" customHeight="1" thickBot="1">
      <c r="A2" s="45" t="s">
        <v>0</v>
      </c>
      <c r="B2" s="45" t="s">
        <v>1</v>
      </c>
      <c r="C2" s="109" t="s">
        <v>185</v>
      </c>
      <c r="D2" s="110"/>
      <c r="E2" s="106" t="s">
        <v>2</v>
      </c>
      <c r="F2" s="107"/>
      <c r="G2" s="107"/>
      <c r="H2" s="107"/>
      <c r="I2" s="107"/>
      <c r="J2" s="107"/>
      <c r="K2" s="108"/>
      <c r="L2" s="111" t="s">
        <v>3</v>
      </c>
      <c r="M2" s="112"/>
      <c r="N2" s="112"/>
      <c r="O2" s="112"/>
      <c r="P2" s="112"/>
      <c r="Q2" s="113"/>
      <c r="R2" s="1"/>
      <c r="S2" s="1"/>
      <c r="T2" s="33"/>
      <c r="U2" s="35"/>
    </row>
    <row r="3" spans="1:21" s="39" customFormat="1" ht="51.75" customHeight="1">
      <c r="A3" s="44"/>
      <c r="B3" s="44"/>
      <c r="C3" s="46" t="s">
        <v>186</v>
      </c>
      <c r="D3" s="46" t="s">
        <v>187</v>
      </c>
      <c r="E3" s="54" t="s">
        <v>188</v>
      </c>
      <c r="F3" s="47" t="s">
        <v>4</v>
      </c>
      <c r="G3" s="54" t="s">
        <v>182</v>
      </c>
      <c r="H3" s="47" t="s">
        <v>5</v>
      </c>
      <c r="I3" s="54" t="s">
        <v>189</v>
      </c>
      <c r="J3" s="47" t="s">
        <v>6</v>
      </c>
      <c r="K3" s="47" t="s">
        <v>7</v>
      </c>
      <c r="L3" s="48" t="s">
        <v>8</v>
      </c>
      <c r="M3" s="48" t="s">
        <v>9</v>
      </c>
      <c r="N3" s="56" t="s">
        <v>10</v>
      </c>
      <c r="O3" s="56" t="s">
        <v>11</v>
      </c>
      <c r="P3" s="56" t="s">
        <v>183</v>
      </c>
      <c r="Q3" s="56" t="s">
        <v>12</v>
      </c>
      <c r="R3" s="57" t="s">
        <v>13</v>
      </c>
      <c r="S3" s="57" t="s">
        <v>184</v>
      </c>
      <c r="T3" s="55" t="s">
        <v>14</v>
      </c>
      <c r="U3" s="51" t="s">
        <v>15</v>
      </c>
    </row>
    <row r="4" spans="1:21" s="14" customFormat="1" ht="12.75">
      <c r="A4" s="6">
        <v>1</v>
      </c>
      <c r="B4" s="6" t="s">
        <v>16</v>
      </c>
      <c r="C4" s="7" t="s">
        <v>17</v>
      </c>
      <c r="D4" s="7" t="s">
        <v>18</v>
      </c>
      <c r="E4" s="8">
        <v>61.5</v>
      </c>
      <c r="F4" s="87">
        <f aca="true" t="shared" si="0" ref="F4:F35">E4*3</f>
        <v>184.5</v>
      </c>
      <c r="G4" s="8">
        <v>18.75</v>
      </c>
      <c r="H4" s="10">
        <f aca="true" t="shared" si="1" ref="H4:H35">G4*2</f>
        <v>37.5</v>
      </c>
      <c r="I4" s="8">
        <v>7.75</v>
      </c>
      <c r="J4" s="10">
        <f aca="true" t="shared" si="2" ref="J4:J35">I4*1</f>
        <v>7.75</v>
      </c>
      <c r="K4" s="11">
        <f aca="true" t="shared" si="3" ref="K4:K35">F4+H4+J4</f>
        <v>229.75</v>
      </c>
      <c r="L4" s="12">
        <v>6.77</v>
      </c>
      <c r="M4" s="13">
        <f aca="true" t="shared" si="4" ref="M4:M35">L4*3</f>
        <v>20.31</v>
      </c>
      <c r="N4" s="16"/>
      <c r="O4" s="16"/>
      <c r="P4" s="16">
        <v>20</v>
      </c>
      <c r="Q4" s="16"/>
      <c r="R4" s="16"/>
      <c r="S4" s="16"/>
      <c r="T4" s="40" t="s">
        <v>19</v>
      </c>
      <c r="U4" s="52">
        <f aca="true" t="shared" si="5" ref="U4:U35">K4+M4+N4+O4+P4+Q4+R4+S4</f>
        <v>270.06</v>
      </c>
    </row>
    <row r="5" spans="1:21" s="14" customFormat="1" ht="12.75">
      <c r="A5" s="6">
        <f aca="true" t="shared" si="6" ref="A5:A36">A4+1</f>
        <v>2</v>
      </c>
      <c r="B5" s="6" t="s">
        <v>20</v>
      </c>
      <c r="C5" s="7" t="s">
        <v>21</v>
      </c>
      <c r="D5" s="7" t="s">
        <v>18</v>
      </c>
      <c r="E5" s="8"/>
      <c r="F5" s="91">
        <f t="shared" si="0"/>
        <v>0</v>
      </c>
      <c r="G5" s="8"/>
      <c r="H5" s="10">
        <f t="shared" si="1"/>
        <v>0</v>
      </c>
      <c r="I5" s="8">
        <v>28</v>
      </c>
      <c r="J5" s="10">
        <f t="shared" si="2"/>
        <v>28</v>
      </c>
      <c r="K5" s="11">
        <f t="shared" si="3"/>
        <v>28</v>
      </c>
      <c r="L5" s="12">
        <v>6.01</v>
      </c>
      <c r="M5" s="13">
        <f t="shared" si="4"/>
        <v>18.03</v>
      </c>
      <c r="N5" s="16"/>
      <c r="O5" s="16"/>
      <c r="P5" s="16">
        <v>20</v>
      </c>
      <c r="Q5" s="16"/>
      <c r="R5" s="16">
        <v>1</v>
      </c>
      <c r="S5" s="16"/>
      <c r="T5" s="40" t="s">
        <v>19</v>
      </c>
      <c r="U5" s="52">
        <f t="shared" si="5"/>
        <v>67.03</v>
      </c>
    </row>
    <row r="6" spans="1:21" s="14" customFormat="1" ht="17.25">
      <c r="A6" s="6">
        <f t="shared" si="6"/>
        <v>3</v>
      </c>
      <c r="B6" s="6" t="s">
        <v>22</v>
      </c>
      <c r="C6" s="7" t="s">
        <v>23</v>
      </c>
      <c r="D6" s="7" t="s">
        <v>24</v>
      </c>
      <c r="E6" s="8">
        <v>44</v>
      </c>
      <c r="F6" s="87">
        <f t="shared" si="0"/>
        <v>132</v>
      </c>
      <c r="G6" s="8">
        <v>8.25</v>
      </c>
      <c r="H6" s="10">
        <f t="shared" si="1"/>
        <v>16.5</v>
      </c>
      <c r="I6" s="8">
        <v>34.5</v>
      </c>
      <c r="J6" s="10">
        <f t="shared" si="2"/>
        <v>34.5</v>
      </c>
      <c r="K6" s="11">
        <f t="shared" si="3"/>
        <v>183</v>
      </c>
      <c r="L6" s="12">
        <v>5.98</v>
      </c>
      <c r="M6" s="13">
        <f t="shared" si="4"/>
        <v>17.94</v>
      </c>
      <c r="N6" s="16"/>
      <c r="O6" s="16"/>
      <c r="P6" s="16">
        <v>20</v>
      </c>
      <c r="Q6" s="16"/>
      <c r="R6" s="16"/>
      <c r="S6" s="16">
        <v>10</v>
      </c>
      <c r="T6" s="40" t="s">
        <v>19</v>
      </c>
      <c r="U6" s="52">
        <f t="shared" si="5"/>
        <v>230.94</v>
      </c>
    </row>
    <row r="7" spans="1:21" s="14" customFormat="1" ht="25.5">
      <c r="A7" s="6">
        <f t="shared" si="6"/>
        <v>4</v>
      </c>
      <c r="B7" s="6" t="s">
        <v>25</v>
      </c>
      <c r="C7" s="7" t="s">
        <v>26</v>
      </c>
      <c r="D7" s="7" t="s">
        <v>27</v>
      </c>
      <c r="E7" s="8">
        <v>54.75</v>
      </c>
      <c r="F7" s="87">
        <f t="shared" si="0"/>
        <v>164.25</v>
      </c>
      <c r="G7" s="8">
        <v>7.25</v>
      </c>
      <c r="H7" s="88">
        <f t="shared" si="1"/>
        <v>14.5</v>
      </c>
      <c r="I7" s="8"/>
      <c r="J7" s="10">
        <f t="shared" si="2"/>
        <v>0</v>
      </c>
      <c r="K7" s="11">
        <f t="shared" si="3"/>
        <v>178.75</v>
      </c>
      <c r="L7" s="12">
        <v>6.98</v>
      </c>
      <c r="M7" s="13">
        <f t="shared" si="4"/>
        <v>20.94</v>
      </c>
      <c r="N7" s="16"/>
      <c r="O7" s="16"/>
      <c r="P7" s="16">
        <v>20</v>
      </c>
      <c r="Q7" s="16"/>
      <c r="R7" s="16">
        <v>1</v>
      </c>
      <c r="S7" s="16">
        <v>10</v>
      </c>
      <c r="T7" s="40" t="s">
        <v>19</v>
      </c>
      <c r="U7" s="52">
        <f t="shared" si="5"/>
        <v>230.69</v>
      </c>
    </row>
    <row r="8" spans="1:21" s="14" customFormat="1" ht="12.75">
      <c r="A8" s="6">
        <f t="shared" si="6"/>
        <v>5</v>
      </c>
      <c r="B8" s="6" t="s">
        <v>28</v>
      </c>
      <c r="C8" s="7" t="s">
        <v>17</v>
      </c>
      <c r="D8" s="7"/>
      <c r="E8" s="8">
        <v>54.75</v>
      </c>
      <c r="F8" s="87">
        <f t="shared" si="0"/>
        <v>164.25</v>
      </c>
      <c r="G8" s="8">
        <v>8.75</v>
      </c>
      <c r="H8" s="88">
        <f t="shared" si="1"/>
        <v>17.5</v>
      </c>
      <c r="I8" s="8"/>
      <c r="J8" s="10">
        <f t="shared" si="2"/>
        <v>0</v>
      </c>
      <c r="K8" s="11">
        <f t="shared" si="3"/>
        <v>181.75</v>
      </c>
      <c r="L8" s="12">
        <v>7.63</v>
      </c>
      <c r="M8" s="13">
        <f t="shared" si="4"/>
        <v>22.89</v>
      </c>
      <c r="N8" s="16"/>
      <c r="O8" s="16"/>
      <c r="P8" s="16">
        <v>20</v>
      </c>
      <c r="Q8" s="16"/>
      <c r="R8" s="16">
        <v>1</v>
      </c>
      <c r="S8" s="16">
        <v>5</v>
      </c>
      <c r="T8" s="40" t="s">
        <v>19</v>
      </c>
      <c r="U8" s="52">
        <f t="shared" si="5"/>
        <v>230.64</v>
      </c>
    </row>
    <row r="9" spans="1:21" s="14" customFormat="1" ht="30" customHeight="1">
      <c r="A9" s="6">
        <f t="shared" si="6"/>
        <v>6</v>
      </c>
      <c r="B9" s="6" t="s">
        <v>29</v>
      </c>
      <c r="C9" s="7" t="s">
        <v>23</v>
      </c>
      <c r="D9" s="7" t="s">
        <v>199</v>
      </c>
      <c r="E9" s="8">
        <v>38.75</v>
      </c>
      <c r="F9" s="87">
        <f t="shared" si="0"/>
        <v>116.25</v>
      </c>
      <c r="G9" s="8"/>
      <c r="H9" s="10">
        <f t="shared" si="1"/>
        <v>0</v>
      </c>
      <c r="I9" s="8"/>
      <c r="J9" s="10">
        <f t="shared" si="2"/>
        <v>0</v>
      </c>
      <c r="K9" s="11">
        <f t="shared" si="3"/>
        <v>116.25</v>
      </c>
      <c r="L9" s="12">
        <v>7.33</v>
      </c>
      <c r="M9" s="13">
        <f t="shared" si="4"/>
        <v>21.990000000000002</v>
      </c>
      <c r="N9" s="16"/>
      <c r="O9" s="16"/>
      <c r="P9" s="16">
        <v>20</v>
      </c>
      <c r="Q9" s="16"/>
      <c r="R9" s="16">
        <v>1</v>
      </c>
      <c r="S9" s="16"/>
      <c r="T9" s="40" t="s">
        <v>19</v>
      </c>
      <c r="U9" s="52">
        <f t="shared" si="5"/>
        <v>159.24</v>
      </c>
    </row>
    <row r="10" spans="1:21" s="14" customFormat="1" ht="12.75">
      <c r="A10" s="6">
        <f t="shared" si="6"/>
        <v>7</v>
      </c>
      <c r="B10" s="6" t="s">
        <v>31</v>
      </c>
      <c r="C10" s="7" t="s">
        <v>32</v>
      </c>
      <c r="D10" s="7" t="s">
        <v>27</v>
      </c>
      <c r="E10" s="8">
        <f>8+8+8</f>
        <v>24</v>
      </c>
      <c r="F10" s="87">
        <f t="shared" si="0"/>
        <v>72</v>
      </c>
      <c r="G10" s="8"/>
      <c r="H10" s="10">
        <f t="shared" si="1"/>
        <v>0</v>
      </c>
      <c r="I10" s="8">
        <v>13.25</v>
      </c>
      <c r="J10" s="15">
        <f t="shared" si="2"/>
        <v>13.25</v>
      </c>
      <c r="K10" s="11">
        <f t="shared" si="3"/>
        <v>85.25</v>
      </c>
      <c r="L10" s="12">
        <v>6.91</v>
      </c>
      <c r="M10" s="13">
        <f t="shared" si="4"/>
        <v>20.73</v>
      </c>
      <c r="N10" s="16">
        <v>20</v>
      </c>
      <c r="O10" s="16"/>
      <c r="P10" s="16">
        <v>20</v>
      </c>
      <c r="Q10" s="16"/>
      <c r="R10" s="16"/>
      <c r="S10" s="16"/>
      <c r="T10" s="40" t="s">
        <v>19</v>
      </c>
      <c r="U10" s="52">
        <f t="shared" si="5"/>
        <v>145.98000000000002</v>
      </c>
    </row>
    <row r="11" spans="1:21" s="14" customFormat="1" ht="12.75">
      <c r="A11" s="6">
        <f t="shared" si="6"/>
        <v>8</v>
      </c>
      <c r="B11" s="6" t="s">
        <v>33</v>
      </c>
      <c r="C11" s="7" t="s">
        <v>17</v>
      </c>
      <c r="D11" s="7"/>
      <c r="E11" s="8">
        <v>8</v>
      </c>
      <c r="F11" s="87">
        <f t="shared" si="0"/>
        <v>24</v>
      </c>
      <c r="G11" s="8">
        <v>23.75</v>
      </c>
      <c r="H11" s="10">
        <f t="shared" si="1"/>
        <v>47.5</v>
      </c>
      <c r="I11" s="8">
        <v>12.5</v>
      </c>
      <c r="J11" s="10">
        <f t="shared" si="2"/>
        <v>12.5</v>
      </c>
      <c r="K11" s="11">
        <f t="shared" si="3"/>
        <v>84</v>
      </c>
      <c r="L11" s="12">
        <v>5</v>
      </c>
      <c r="M11" s="16">
        <f t="shared" si="4"/>
        <v>15</v>
      </c>
      <c r="N11" s="16"/>
      <c r="O11" s="16"/>
      <c r="P11" s="16">
        <v>20</v>
      </c>
      <c r="Q11" s="16"/>
      <c r="R11" s="16"/>
      <c r="S11" s="16"/>
      <c r="T11" s="40" t="s">
        <v>19</v>
      </c>
      <c r="U11" s="52">
        <f t="shared" si="5"/>
        <v>119</v>
      </c>
    </row>
    <row r="12" spans="1:21" s="14" customFormat="1" ht="17.25">
      <c r="A12" s="6">
        <f t="shared" si="6"/>
        <v>9</v>
      </c>
      <c r="B12" s="6" t="s">
        <v>34</v>
      </c>
      <c r="C12" s="7" t="s">
        <v>32</v>
      </c>
      <c r="D12" s="7" t="s">
        <v>35</v>
      </c>
      <c r="E12" s="8"/>
      <c r="F12" s="91">
        <f t="shared" si="0"/>
        <v>0</v>
      </c>
      <c r="G12" s="8">
        <v>23.25</v>
      </c>
      <c r="H12" s="10">
        <f t="shared" si="1"/>
        <v>46.5</v>
      </c>
      <c r="I12" s="8"/>
      <c r="J12" s="10">
        <f t="shared" si="2"/>
        <v>0</v>
      </c>
      <c r="K12" s="11">
        <f t="shared" si="3"/>
        <v>46.5</v>
      </c>
      <c r="L12" s="12">
        <v>7.5</v>
      </c>
      <c r="M12" s="13">
        <f t="shared" si="4"/>
        <v>22.5</v>
      </c>
      <c r="N12" s="16"/>
      <c r="O12" s="16"/>
      <c r="P12" s="49">
        <v>20</v>
      </c>
      <c r="Q12" s="16"/>
      <c r="R12" s="16"/>
      <c r="S12" s="16">
        <v>10</v>
      </c>
      <c r="T12" s="40" t="s">
        <v>19</v>
      </c>
      <c r="U12" s="52">
        <f t="shared" si="5"/>
        <v>99</v>
      </c>
    </row>
    <row r="13" spans="1:21" s="14" customFormat="1" ht="17.25">
      <c r="A13" s="6">
        <f t="shared" si="6"/>
        <v>10</v>
      </c>
      <c r="B13" s="6" t="s">
        <v>36</v>
      </c>
      <c r="C13" s="7" t="s">
        <v>21</v>
      </c>
      <c r="D13" s="7" t="s">
        <v>37</v>
      </c>
      <c r="E13" s="8">
        <v>58.75</v>
      </c>
      <c r="F13" s="87">
        <f t="shared" si="0"/>
        <v>176.25</v>
      </c>
      <c r="G13" s="8"/>
      <c r="H13" s="10">
        <f t="shared" si="1"/>
        <v>0</v>
      </c>
      <c r="I13" s="8"/>
      <c r="J13" s="10">
        <f t="shared" si="2"/>
        <v>0</v>
      </c>
      <c r="K13" s="11">
        <f t="shared" si="3"/>
        <v>176.25</v>
      </c>
      <c r="L13" s="12">
        <v>8.07</v>
      </c>
      <c r="M13" s="13">
        <f t="shared" si="4"/>
        <v>24.21</v>
      </c>
      <c r="N13" s="16">
        <v>20</v>
      </c>
      <c r="O13" s="16"/>
      <c r="P13" s="49">
        <v>20</v>
      </c>
      <c r="Q13" s="16"/>
      <c r="R13" s="16">
        <v>1</v>
      </c>
      <c r="S13" s="16"/>
      <c r="T13" s="40" t="s">
        <v>19</v>
      </c>
      <c r="U13" s="52">
        <f t="shared" si="5"/>
        <v>241.46</v>
      </c>
    </row>
    <row r="14" spans="1:21" s="14" customFormat="1" ht="12.75">
      <c r="A14" s="6">
        <f t="shared" si="6"/>
        <v>11</v>
      </c>
      <c r="B14" s="6" t="s">
        <v>38</v>
      </c>
      <c r="C14" s="7" t="s">
        <v>39</v>
      </c>
      <c r="D14" s="7" t="s">
        <v>40</v>
      </c>
      <c r="E14" s="8">
        <v>16</v>
      </c>
      <c r="F14" s="87">
        <f t="shared" si="0"/>
        <v>48</v>
      </c>
      <c r="G14" s="8"/>
      <c r="H14" s="10">
        <f t="shared" si="1"/>
        <v>0</v>
      </c>
      <c r="I14" s="8">
        <v>8.25</v>
      </c>
      <c r="J14" s="10">
        <f t="shared" si="2"/>
        <v>8.25</v>
      </c>
      <c r="K14" s="11">
        <f t="shared" si="3"/>
        <v>56.25</v>
      </c>
      <c r="L14" s="12">
        <v>5.95</v>
      </c>
      <c r="M14" s="13">
        <f t="shared" si="4"/>
        <v>17.85</v>
      </c>
      <c r="N14" s="16"/>
      <c r="O14" s="16"/>
      <c r="P14" s="49"/>
      <c r="Q14" s="16"/>
      <c r="R14" s="16"/>
      <c r="S14" s="16"/>
      <c r="T14" s="40" t="s">
        <v>19</v>
      </c>
      <c r="U14" s="52">
        <f t="shared" si="5"/>
        <v>74.1</v>
      </c>
    </row>
    <row r="15" spans="1:21" s="14" customFormat="1" ht="12.75">
      <c r="A15" s="6">
        <f t="shared" si="6"/>
        <v>12</v>
      </c>
      <c r="B15" s="6" t="s">
        <v>41</v>
      </c>
      <c r="C15" s="7" t="s">
        <v>42</v>
      </c>
      <c r="D15" s="7"/>
      <c r="E15" s="8">
        <v>40.75</v>
      </c>
      <c r="F15" s="87">
        <f t="shared" si="0"/>
        <v>122.25</v>
      </c>
      <c r="G15" s="8">
        <v>2.25</v>
      </c>
      <c r="H15" s="10">
        <f t="shared" si="1"/>
        <v>4.5</v>
      </c>
      <c r="I15" s="8"/>
      <c r="J15" s="10">
        <f t="shared" si="2"/>
        <v>0</v>
      </c>
      <c r="K15" s="11">
        <f t="shared" si="3"/>
        <v>126.75</v>
      </c>
      <c r="L15" s="12">
        <v>6</v>
      </c>
      <c r="M15" s="16">
        <f t="shared" si="4"/>
        <v>18</v>
      </c>
      <c r="N15" s="16">
        <v>20</v>
      </c>
      <c r="O15" s="16"/>
      <c r="P15" s="49">
        <v>20</v>
      </c>
      <c r="Q15" s="16"/>
      <c r="R15" s="16">
        <v>1</v>
      </c>
      <c r="S15" s="16">
        <v>5</v>
      </c>
      <c r="T15" s="40" t="s">
        <v>19</v>
      </c>
      <c r="U15" s="52">
        <f t="shared" si="5"/>
        <v>190.75</v>
      </c>
    </row>
    <row r="16" spans="1:21" s="14" customFormat="1" ht="12.75">
      <c r="A16" s="6">
        <f t="shared" si="6"/>
        <v>13</v>
      </c>
      <c r="B16" s="6" t="s">
        <v>43</v>
      </c>
      <c r="C16" s="7" t="s">
        <v>17</v>
      </c>
      <c r="D16" s="7"/>
      <c r="E16" s="8">
        <v>33</v>
      </c>
      <c r="F16" s="87">
        <f t="shared" si="0"/>
        <v>99</v>
      </c>
      <c r="G16" s="8">
        <v>5</v>
      </c>
      <c r="H16" s="10">
        <f t="shared" si="1"/>
        <v>10</v>
      </c>
      <c r="I16" s="8">
        <v>8.25</v>
      </c>
      <c r="J16" s="10">
        <f t="shared" si="2"/>
        <v>8.25</v>
      </c>
      <c r="K16" s="11">
        <f t="shared" si="3"/>
        <v>117.25</v>
      </c>
      <c r="L16" s="12">
        <v>6.57</v>
      </c>
      <c r="M16" s="13">
        <f t="shared" si="4"/>
        <v>19.71</v>
      </c>
      <c r="N16" s="16"/>
      <c r="O16" s="16"/>
      <c r="P16" s="49">
        <v>20</v>
      </c>
      <c r="Q16" s="16"/>
      <c r="R16" s="16">
        <v>1</v>
      </c>
      <c r="S16" s="16">
        <v>10</v>
      </c>
      <c r="T16" s="40" t="s">
        <v>19</v>
      </c>
      <c r="U16" s="52">
        <f t="shared" si="5"/>
        <v>167.96</v>
      </c>
    </row>
    <row r="17" spans="1:21" s="14" customFormat="1" ht="12.75">
      <c r="A17" s="6">
        <f t="shared" si="6"/>
        <v>14</v>
      </c>
      <c r="B17" s="6" t="s">
        <v>44</v>
      </c>
      <c r="C17" s="7" t="s">
        <v>42</v>
      </c>
      <c r="D17" s="7"/>
      <c r="E17" s="8">
        <v>10</v>
      </c>
      <c r="F17" s="87">
        <f t="shared" si="0"/>
        <v>30</v>
      </c>
      <c r="G17" s="8"/>
      <c r="H17" s="10">
        <f t="shared" si="1"/>
        <v>0</v>
      </c>
      <c r="I17" s="8"/>
      <c r="J17" s="10">
        <f t="shared" si="2"/>
        <v>0</v>
      </c>
      <c r="K17" s="11">
        <f t="shared" si="3"/>
        <v>30</v>
      </c>
      <c r="L17" s="12">
        <v>7.04</v>
      </c>
      <c r="M17" s="13">
        <f t="shared" si="4"/>
        <v>21.12</v>
      </c>
      <c r="N17" s="16"/>
      <c r="O17" s="16"/>
      <c r="P17" s="49">
        <v>20</v>
      </c>
      <c r="Q17" s="16"/>
      <c r="R17" s="16"/>
      <c r="S17" s="16">
        <v>10</v>
      </c>
      <c r="T17" s="40" t="s">
        <v>19</v>
      </c>
      <c r="U17" s="52">
        <f t="shared" si="5"/>
        <v>81.12</v>
      </c>
    </row>
    <row r="18" spans="1:21" s="14" customFormat="1" ht="12.75">
      <c r="A18" s="6">
        <f t="shared" si="6"/>
        <v>15</v>
      </c>
      <c r="B18" s="6" t="s">
        <v>45</v>
      </c>
      <c r="C18" s="7" t="s">
        <v>18</v>
      </c>
      <c r="D18" s="7" t="s">
        <v>46</v>
      </c>
      <c r="E18" s="8"/>
      <c r="F18" s="91">
        <f t="shared" si="0"/>
        <v>0</v>
      </c>
      <c r="G18" s="8"/>
      <c r="H18" s="10">
        <f t="shared" si="1"/>
        <v>0</v>
      </c>
      <c r="I18" s="8"/>
      <c r="J18" s="10">
        <f t="shared" si="2"/>
        <v>0</v>
      </c>
      <c r="K18" s="11">
        <f t="shared" si="3"/>
        <v>0</v>
      </c>
      <c r="L18" s="12">
        <v>6.37</v>
      </c>
      <c r="M18" s="13">
        <f t="shared" si="4"/>
        <v>19.11</v>
      </c>
      <c r="N18" s="16"/>
      <c r="O18" s="16"/>
      <c r="P18" s="49">
        <v>20</v>
      </c>
      <c r="Q18" s="16"/>
      <c r="R18" s="16">
        <v>1</v>
      </c>
      <c r="S18" s="16"/>
      <c r="T18" s="40" t="s">
        <v>19</v>
      </c>
      <c r="U18" s="52">
        <f t="shared" si="5"/>
        <v>40.11</v>
      </c>
    </row>
    <row r="19" spans="1:21" s="14" customFormat="1" ht="17.25">
      <c r="A19" s="6">
        <f t="shared" si="6"/>
        <v>16</v>
      </c>
      <c r="B19" s="6" t="s">
        <v>47</v>
      </c>
      <c r="C19" s="7" t="s">
        <v>46</v>
      </c>
      <c r="D19" s="7" t="s">
        <v>35</v>
      </c>
      <c r="E19" s="8">
        <v>21.5</v>
      </c>
      <c r="F19" s="87">
        <f t="shared" si="0"/>
        <v>64.5</v>
      </c>
      <c r="G19" s="8">
        <v>7.5</v>
      </c>
      <c r="H19" s="10">
        <f t="shared" si="1"/>
        <v>15</v>
      </c>
      <c r="I19" s="8"/>
      <c r="J19" s="10">
        <f t="shared" si="2"/>
        <v>0</v>
      </c>
      <c r="K19" s="11">
        <f t="shared" si="3"/>
        <v>79.5</v>
      </c>
      <c r="L19" s="12">
        <v>6.23</v>
      </c>
      <c r="M19" s="13">
        <f t="shared" si="4"/>
        <v>18.69</v>
      </c>
      <c r="N19" s="16"/>
      <c r="O19" s="16"/>
      <c r="P19" s="49">
        <v>20</v>
      </c>
      <c r="Q19" s="16"/>
      <c r="R19" s="16"/>
      <c r="S19" s="16"/>
      <c r="T19" s="40" t="s">
        <v>19</v>
      </c>
      <c r="U19" s="52">
        <f t="shared" si="5"/>
        <v>118.19</v>
      </c>
    </row>
    <row r="20" spans="1:21" s="14" customFormat="1" ht="17.25">
      <c r="A20" s="6">
        <f t="shared" si="6"/>
        <v>17</v>
      </c>
      <c r="B20" s="6" t="s">
        <v>48</v>
      </c>
      <c r="C20" s="7" t="s">
        <v>35</v>
      </c>
      <c r="D20" s="7"/>
      <c r="E20" s="8"/>
      <c r="F20" s="91">
        <f t="shared" si="0"/>
        <v>0</v>
      </c>
      <c r="G20" s="8">
        <v>8.25</v>
      </c>
      <c r="H20" s="10">
        <f t="shared" si="1"/>
        <v>16.5</v>
      </c>
      <c r="I20" s="17"/>
      <c r="J20" s="18">
        <f t="shared" si="2"/>
        <v>0</v>
      </c>
      <c r="K20" s="11">
        <f t="shared" si="3"/>
        <v>16.5</v>
      </c>
      <c r="L20" s="12">
        <v>7.25</v>
      </c>
      <c r="M20" s="13">
        <f t="shared" si="4"/>
        <v>21.75</v>
      </c>
      <c r="N20" s="16"/>
      <c r="O20" s="16"/>
      <c r="P20" s="49">
        <v>20</v>
      </c>
      <c r="Q20" s="16"/>
      <c r="R20" s="16">
        <v>1</v>
      </c>
      <c r="S20" s="16">
        <v>15</v>
      </c>
      <c r="T20" s="40" t="s">
        <v>19</v>
      </c>
      <c r="U20" s="52">
        <f t="shared" si="5"/>
        <v>74.25</v>
      </c>
    </row>
    <row r="21" spans="1:21" s="14" customFormat="1" ht="12.75">
      <c r="A21" s="6">
        <f t="shared" si="6"/>
        <v>18</v>
      </c>
      <c r="B21" s="6" t="s">
        <v>49</v>
      </c>
      <c r="C21" s="7" t="s">
        <v>18</v>
      </c>
      <c r="D21" s="7"/>
      <c r="E21" s="8">
        <v>33.5</v>
      </c>
      <c r="F21" s="87">
        <f t="shared" si="0"/>
        <v>100.5</v>
      </c>
      <c r="G21" s="8">
        <v>5.5</v>
      </c>
      <c r="H21" s="19">
        <f t="shared" si="1"/>
        <v>11</v>
      </c>
      <c r="I21" s="8">
        <v>7.25</v>
      </c>
      <c r="J21" s="10">
        <f t="shared" si="2"/>
        <v>7.25</v>
      </c>
      <c r="K21" s="20">
        <f t="shared" si="3"/>
        <v>118.75</v>
      </c>
      <c r="L21" s="12">
        <v>7.25</v>
      </c>
      <c r="M21" s="13">
        <f t="shared" si="4"/>
        <v>21.75</v>
      </c>
      <c r="N21" s="16"/>
      <c r="O21" s="16"/>
      <c r="P21" s="49">
        <v>20</v>
      </c>
      <c r="Q21" s="16"/>
      <c r="R21" s="16">
        <v>1</v>
      </c>
      <c r="S21" s="16"/>
      <c r="T21" s="40" t="s">
        <v>19</v>
      </c>
      <c r="U21" s="52">
        <f t="shared" si="5"/>
        <v>161.5</v>
      </c>
    </row>
    <row r="22" spans="1:21" s="14" customFormat="1" ht="17.25">
      <c r="A22" s="6">
        <f t="shared" si="6"/>
        <v>19</v>
      </c>
      <c r="B22" s="6" t="s">
        <v>50</v>
      </c>
      <c r="C22" s="7" t="s">
        <v>35</v>
      </c>
      <c r="D22" s="7" t="s">
        <v>32</v>
      </c>
      <c r="E22" s="8">
        <v>64</v>
      </c>
      <c r="F22" s="87">
        <f t="shared" si="0"/>
        <v>192</v>
      </c>
      <c r="G22" s="8"/>
      <c r="H22" s="10">
        <f t="shared" si="1"/>
        <v>0</v>
      </c>
      <c r="I22" s="21"/>
      <c r="J22" s="22">
        <f t="shared" si="2"/>
        <v>0</v>
      </c>
      <c r="K22" s="11">
        <f t="shared" si="3"/>
        <v>192</v>
      </c>
      <c r="L22" s="12">
        <v>7.11</v>
      </c>
      <c r="M22" s="13">
        <f t="shared" si="4"/>
        <v>21.330000000000002</v>
      </c>
      <c r="N22" s="16"/>
      <c r="O22" s="16"/>
      <c r="P22" s="49">
        <v>20</v>
      </c>
      <c r="Q22" s="16"/>
      <c r="R22" s="16">
        <v>1</v>
      </c>
      <c r="S22" s="16"/>
      <c r="T22" s="40" t="s">
        <v>19</v>
      </c>
      <c r="U22" s="52">
        <f t="shared" si="5"/>
        <v>234.33</v>
      </c>
    </row>
    <row r="23" spans="1:21" s="14" customFormat="1" ht="12.75">
      <c r="A23" s="6">
        <f t="shared" si="6"/>
        <v>20</v>
      </c>
      <c r="B23" s="6" t="s">
        <v>51</v>
      </c>
      <c r="C23" s="7" t="s">
        <v>42</v>
      </c>
      <c r="D23" s="7" t="s">
        <v>40</v>
      </c>
      <c r="E23" s="8">
        <v>8.25</v>
      </c>
      <c r="F23" s="87">
        <f t="shared" si="0"/>
        <v>24.75</v>
      </c>
      <c r="G23" s="8"/>
      <c r="H23" s="10">
        <f t="shared" si="1"/>
        <v>0</v>
      </c>
      <c r="I23" s="8"/>
      <c r="J23" s="10">
        <f t="shared" si="2"/>
        <v>0</v>
      </c>
      <c r="K23" s="11">
        <f t="shared" si="3"/>
        <v>24.75</v>
      </c>
      <c r="L23" s="12">
        <v>7</v>
      </c>
      <c r="M23" s="13">
        <f t="shared" si="4"/>
        <v>21</v>
      </c>
      <c r="N23" s="16"/>
      <c r="O23" s="16"/>
      <c r="P23" s="49">
        <v>20</v>
      </c>
      <c r="Q23" s="16"/>
      <c r="R23" s="16"/>
      <c r="S23" s="16"/>
      <c r="T23" s="40" t="s">
        <v>19</v>
      </c>
      <c r="U23" s="52">
        <f t="shared" si="5"/>
        <v>65.75</v>
      </c>
    </row>
    <row r="24" spans="1:21" s="14" customFormat="1" ht="12.75">
      <c r="A24" s="6">
        <f t="shared" si="6"/>
        <v>21</v>
      </c>
      <c r="B24" s="6" t="s">
        <v>52</v>
      </c>
      <c r="C24" s="7" t="s">
        <v>46</v>
      </c>
      <c r="D24" s="7"/>
      <c r="E24" s="8">
        <v>8.75</v>
      </c>
      <c r="F24" s="87">
        <f t="shared" si="0"/>
        <v>26.25</v>
      </c>
      <c r="G24" s="8"/>
      <c r="H24" s="10">
        <f t="shared" si="1"/>
        <v>0</v>
      </c>
      <c r="I24" s="8">
        <v>6</v>
      </c>
      <c r="J24" s="88">
        <f t="shared" si="2"/>
        <v>6</v>
      </c>
      <c r="K24" s="11">
        <f t="shared" si="3"/>
        <v>32.25</v>
      </c>
      <c r="L24" s="12">
        <v>6.79</v>
      </c>
      <c r="M24" s="13">
        <f t="shared" si="4"/>
        <v>20.37</v>
      </c>
      <c r="N24" s="16"/>
      <c r="O24" s="16"/>
      <c r="P24" s="49">
        <v>20</v>
      </c>
      <c r="Q24" s="16"/>
      <c r="R24" s="16">
        <v>1</v>
      </c>
      <c r="S24" s="16"/>
      <c r="T24" s="40" t="s">
        <v>19</v>
      </c>
      <c r="U24" s="52">
        <f t="shared" si="5"/>
        <v>73.62</v>
      </c>
    </row>
    <row r="25" spans="1:21" s="14" customFormat="1" ht="12.75">
      <c r="A25" s="6">
        <f t="shared" si="6"/>
        <v>22</v>
      </c>
      <c r="B25" s="6" t="s">
        <v>53</v>
      </c>
      <c r="C25" s="7" t="s">
        <v>54</v>
      </c>
      <c r="D25" s="7"/>
      <c r="E25" s="8"/>
      <c r="F25" s="91">
        <f t="shared" si="0"/>
        <v>0</v>
      </c>
      <c r="G25" s="8"/>
      <c r="H25" s="10">
        <f t="shared" si="1"/>
        <v>0</v>
      </c>
      <c r="I25" s="8">
        <v>8.25</v>
      </c>
      <c r="J25" s="10">
        <f t="shared" si="2"/>
        <v>8.25</v>
      </c>
      <c r="K25" s="11">
        <f t="shared" si="3"/>
        <v>8.25</v>
      </c>
      <c r="L25" s="12">
        <v>7.55</v>
      </c>
      <c r="M25" s="13">
        <f t="shared" si="4"/>
        <v>22.65</v>
      </c>
      <c r="N25" s="16"/>
      <c r="O25" s="16"/>
      <c r="P25" s="49">
        <v>20</v>
      </c>
      <c r="Q25" s="16"/>
      <c r="R25" s="16"/>
      <c r="S25" s="16"/>
      <c r="T25" s="40" t="s">
        <v>19</v>
      </c>
      <c r="U25" s="52">
        <f t="shared" si="5"/>
        <v>50.9</v>
      </c>
    </row>
    <row r="26" spans="1:21" s="14" customFormat="1" ht="28.5" customHeight="1">
      <c r="A26" s="6">
        <f t="shared" si="6"/>
        <v>23</v>
      </c>
      <c r="B26" s="6" t="s">
        <v>55</v>
      </c>
      <c r="C26" s="7" t="s">
        <v>21</v>
      </c>
      <c r="D26" s="7" t="s">
        <v>35</v>
      </c>
      <c r="E26" s="8">
        <v>37.5</v>
      </c>
      <c r="F26" s="87">
        <f t="shared" si="0"/>
        <v>112.5</v>
      </c>
      <c r="G26" s="8"/>
      <c r="H26" s="10">
        <f t="shared" si="1"/>
        <v>0</v>
      </c>
      <c r="I26" s="8"/>
      <c r="J26" s="10">
        <f t="shared" si="2"/>
        <v>0</v>
      </c>
      <c r="K26" s="11">
        <f t="shared" si="3"/>
        <v>112.5</v>
      </c>
      <c r="L26" s="12">
        <v>6.61</v>
      </c>
      <c r="M26" s="13">
        <f t="shared" si="4"/>
        <v>19.830000000000002</v>
      </c>
      <c r="N26" s="16"/>
      <c r="O26" s="16"/>
      <c r="P26" s="49">
        <v>20</v>
      </c>
      <c r="Q26" s="16"/>
      <c r="R26" s="16"/>
      <c r="S26" s="16">
        <v>10</v>
      </c>
      <c r="T26" s="40" t="s">
        <v>19</v>
      </c>
      <c r="U26" s="52">
        <f t="shared" si="5"/>
        <v>162.33</v>
      </c>
    </row>
    <row r="27" spans="1:21" s="14" customFormat="1" ht="12.75">
      <c r="A27" s="6">
        <f t="shared" si="6"/>
        <v>24</v>
      </c>
      <c r="B27" s="6" t="s">
        <v>56</v>
      </c>
      <c r="C27" s="7" t="s">
        <v>17</v>
      </c>
      <c r="D27" s="7"/>
      <c r="E27" s="8"/>
      <c r="F27" s="91">
        <f t="shared" si="0"/>
        <v>0</v>
      </c>
      <c r="G27" s="8"/>
      <c r="H27" s="10">
        <f t="shared" si="1"/>
        <v>0</v>
      </c>
      <c r="I27" s="8"/>
      <c r="J27" s="10">
        <f t="shared" si="2"/>
        <v>0</v>
      </c>
      <c r="K27" s="94">
        <v>0</v>
      </c>
      <c r="L27" s="12">
        <v>6.66</v>
      </c>
      <c r="M27" s="13">
        <f t="shared" si="4"/>
        <v>19.98</v>
      </c>
      <c r="N27" s="16"/>
      <c r="O27" s="16"/>
      <c r="P27" s="49">
        <v>20</v>
      </c>
      <c r="Q27" s="16"/>
      <c r="R27" s="16">
        <v>1</v>
      </c>
      <c r="S27" s="16"/>
      <c r="T27" s="40" t="s">
        <v>19</v>
      </c>
      <c r="U27" s="52">
        <f t="shared" si="5"/>
        <v>40.980000000000004</v>
      </c>
    </row>
    <row r="28" spans="1:21" s="14" customFormat="1" ht="25.5">
      <c r="A28" s="6">
        <f t="shared" si="6"/>
        <v>25</v>
      </c>
      <c r="B28" s="6" t="s">
        <v>57</v>
      </c>
      <c r="C28" s="7" t="s">
        <v>58</v>
      </c>
      <c r="D28" s="7" t="s">
        <v>59</v>
      </c>
      <c r="E28" s="8">
        <v>47.25</v>
      </c>
      <c r="F28" s="87">
        <f t="shared" si="0"/>
        <v>141.75</v>
      </c>
      <c r="G28" s="8"/>
      <c r="H28" s="10">
        <f t="shared" si="1"/>
        <v>0</v>
      </c>
      <c r="I28" s="8">
        <v>12</v>
      </c>
      <c r="J28" s="88">
        <f t="shared" si="2"/>
        <v>12</v>
      </c>
      <c r="K28" s="11">
        <f t="shared" si="3"/>
        <v>153.75</v>
      </c>
      <c r="L28" s="12">
        <v>7.23</v>
      </c>
      <c r="M28" s="13">
        <f t="shared" si="4"/>
        <v>21.69</v>
      </c>
      <c r="N28" s="16"/>
      <c r="O28" s="16"/>
      <c r="P28" s="49">
        <v>20</v>
      </c>
      <c r="Q28" s="16"/>
      <c r="R28" s="16"/>
      <c r="S28" s="16">
        <v>10</v>
      </c>
      <c r="T28" s="40" t="s">
        <v>19</v>
      </c>
      <c r="U28" s="52">
        <f t="shared" si="5"/>
        <v>205.44</v>
      </c>
    </row>
    <row r="29" spans="1:21" s="14" customFormat="1" ht="12.75">
      <c r="A29" s="6">
        <f t="shared" si="6"/>
        <v>26</v>
      </c>
      <c r="B29" s="6" t="s">
        <v>60</v>
      </c>
      <c r="C29" s="7" t="s">
        <v>54</v>
      </c>
      <c r="D29" s="7" t="s">
        <v>32</v>
      </c>
      <c r="E29" s="8">
        <v>38.75</v>
      </c>
      <c r="F29" s="87">
        <f t="shared" si="0"/>
        <v>116.25</v>
      </c>
      <c r="G29" s="8">
        <v>4.5</v>
      </c>
      <c r="H29" s="10">
        <f t="shared" si="1"/>
        <v>9</v>
      </c>
      <c r="I29" s="8">
        <v>1.25</v>
      </c>
      <c r="J29" s="10">
        <f t="shared" si="2"/>
        <v>1.25</v>
      </c>
      <c r="K29" s="11">
        <f t="shared" si="3"/>
        <v>126.5</v>
      </c>
      <c r="L29" s="12">
        <v>7.08</v>
      </c>
      <c r="M29" s="13">
        <f t="shared" si="4"/>
        <v>21.240000000000002</v>
      </c>
      <c r="N29" s="16"/>
      <c r="O29" s="16"/>
      <c r="P29" s="49">
        <v>20</v>
      </c>
      <c r="Q29" s="16"/>
      <c r="R29" s="16">
        <v>1</v>
      </c>
      <c r="S29" s="16"/>
      <c r="T29" s="40" t="s">
        <v>19</v>
      </c>
      <c r="U29" s="52">
        <f t="shared" si="5"/>
        <v>168.74</v>
      </c>
    </row>
    <row r="30" spans="1:21" s="14" customFormat="1" ht="25.5">
      <c r="A30" s="6">
        <f t="shared" si="6"/>
        <v>27</v>
      </c>
      <c r="B30" s="6" t="s">
        <v>61</v>
      </c>
      <c r="C30" s="7" t="s">
        <v>26</v>
      </c>
      <c r="D30" s="7" t="s">
        <v>62</v>
      </c>
      <c r="E30" s="8">
        <v>38.75</v>
      </c>
      <c r="F30" s="87">
        <f t="shared" si="0"/>
        <v>116.25</v>
      </c>
      <c r="G30" s="8">
        <v>4.5</v>
      </c>
      <c r="H30" s="10">
        <f t="shared" si="1"/>
        <v>9</v>
      </c>
      <c r="I30" s="8">
        <v>1.25</v>
      </c>
      <c r="J30" s="10">
        <f t="shared" si="2"/>
        <v>1.25</v>
      </c>
      <c r="K30" s="11">
        <f t="shared" si="3"/>
        <v>126.5</v>
      </c>
      <c r="L30" s="12">
        <v>6.95</v>
      </c>
      <c r="M30" s="13">
        <f t="shared" si="4"/>
        <v>20.85</v>
      </c>
      <c r="N30" s="16"/>
      <c r="O30" s="16"/>
      <c r="P30" s="49">
        <v>20</v>
      </c>
      <c r="Q30" s="16"/>
      <c r="R30" s="16">
        <v>1</v>
      </c>
      <c r="S30" s="16"/>
      <c r="T30" s="40" t="s">
        <v>19</v>
      </c>
      <c r="U30" s="52">
        <f t="shared" si="5"/>
        <v>168.35</v>
      </c>
    </row>
    <row r="31" spans="1:21" s="14" customFormat="1" ht="13.5" customHeight="1">
      <c r="A31" s="6">
        <f t="shared" si="6"/>
        <v>28</v>
      </c>
      <c r="B31" s="6" t="s">
        <v>63</v>
      </c>
      <c r="C31" s="7" t="s">
        <v>64</v>
      </c>
      <c r="D31" s="7"/>
      <c r="E31" s="8"/>
      <c r="F31" s="91">
        <f t="shared" si="0"/>
        <v>0</v>
      </c>
      <c r="G31" s="8">
        <v>16</v>
      </c>
      <c r="H31" s="88">
        <f t="shared" si="1"/>
        <v>32</v>
      </c>
      <c r="I31" s="8">
        <v>8.25</v>
      </c>
      <c r="J31" s="10">
        <f t="shared" si="2"/>
        <v>8.25</v>
      </c>
      <c r="K31" s="11">
        <f t="shared" si="3"/>
        <v>40.25</v>
      </c>
      <c r="L31" s="12">
        <v>6.17</v>
      </c>
      <c r="M31" s="13">
        <f t="shared" si="4"/>
        <v>18.509999999999998</v>
      </c>
      <c r="N31" s="16"/>
      <c r="O31" s="16"/>
      <c r="P31" s="16">
        <v>20</v>
      </c>
      <c r="Q31" s="16"/>
      <c r="R31" s="16"/>
      <c r="S31" s="16"/>
      <c r="T31" s="40" t="s">
        <v>19</v>
      </c>
      <c r="U31" s="52">
        <f t="shared" si="5"/>
        <v>78.75999999999999</v>
      </c>
    </row>
    <row r="32" spans="1:21" s="14" customFormat="1" ht="17.25">
      <c r="A32" s="6">
        <f t="shared" si="6"/>
        <v>29</v>
      </c>
      <c r="B32" s="6" t="s">
        <v>65</v>
      </c>
      <c r="C32" s="7" t="s">
        <v>23</v>
      </c>
      <c r="D32" s="7" t="s">
        <v>66</v>
      </c>
      <c r="E32" s="8">
        <v>16</v>
      </c>
      <c r="F32" s="87">
        <f t="shared" si="0"/>
        <v>48</v>
      </c>
      <c r="G32" s="8">
        <v>6.25</v>
      </c>
      <c r="H32" s="10">
        <f t="shared" si="1"/>
        <v>12.5</v>
      </c>
      <c r="I32" s="8">
        <v>8.75</v>
      </c>
      <c r="J32" s="10">
        <f t="shared" si="2"/>
        <v>8.75</v>
      </c>
      <c r="K32" s="11">
        <f t="shared" si="3"/>
        <v>69.25</v>
      </c>
      <c r="L32" s="12">
        <v>7.39</v>
      </c>
      <c r="M32" s="13">
        <f t="shared" si="4"/>
        <v>22.169999999999998</v>
      </c>
      <c r="N32" s="16"/>
      <c r="O32" s="16">
        <v>30</v>
      </c>
      <c r="P32" s="16">
        <v>20</v>
      </c>
      <c r="Q32" s="16"/>
      <c r="R32" s="16"/>
      <c r="S32" s="16"/>
      <c r="T32" s="40" t="s">
        <v>19</v>
      </c>
      <c r="U32" s="52">
        <f t="shared" si="5"/>
        <v>141.42000000000002</v>
      </c>
    </row>
    <row r="33" spans="1:21" s="14" customFormat="1" ht="12.75">
      <c r="A33" s="6">
        <f t="shared" si="6"/>
        <v>30</v>
      </c>
      <c r="B33" s="6" t="s">
        <v>67</v>
      </c>
      <c r="C33" s="7" t="s">
        <v>39</v>
      </c>
      <c r="D33" s="7"/>
      <c r="E33" s="8">
        <v>15.75</v>
      </c>
      <c r="F33" s="87">
        <f t="shared" si="0"/>
        <v>47.25</v>
      </c>
      <c r="G33" s="8"/>
      <c r="H33" s="10">
        <f t="shared" si="1"/>
        <v>0</v>
      </c>
      <c r="I33" s="8"/>
      <c r="J33" s="10">
        <f t="shared" si="2"/>
        <v>0</v>
      </c>
      <c r="K33" s="11">
        <f t="shared" si="3"/>
        <v>47.25</v>
      </c>
      <c r="L33" s="12">
        <v>6.55</v>
      </c>
      <c r="M33" s="13">
        <f t="shared" si="4"/>
        <v>19.65</v>
      </c>
      <c r="N33" s="16"/>
      <c r="O33" s="16"/>
      <c r="P33" s="16"/>
      <c r="Q33" s="16"/>
      <c r="R33" s="16">
        <v>1</v>
      </c>
      <c r="S33" s="16">
        <v>5</v>
      </c>
      <c r="T33" s="40" t="s">
        <v>19</v>
      </c>
      <c r="U33" s="52">
        <f t="shared" si="5"/>
        <v>72.9</v>
      </c>
    </row>
    <row r="34" spans="1:21" s="14" customFormat="1" ht="12.75">
      <c r="A34" s="6">
        <f t="shared" si="6"/>
        <v>31</v>
      </c>
      <c r="B34" s="6" t="s">
        <v>195</v>
      </c>
      <c r="C34" s="7" t="s">
        <v>46</v>
      </c>
      <c r="D34" s="7" t="s">
        <v>17</v>
      </c>
      <c r="E34" s="8"/>
      <c r="F34" s="91">
        <f t="shared" si="0"/>
        <v>0</v>
      </c>
      <c r="G34" s="8"/>
      <c r="H34" s="10">
        <f t="shared" si="1"/>
        <v>0</v>
      </c>
      <c r="I34" s="8"/>
      <c r="J34" s="10">
        <f t="shared" si="2"/>
        <v>0</v>
      </c>
      <c r="K34" s="94">
        <f t="shared" si="3"/>
        <v>0</v>
      </c>
      <c r="L34" s="12">
        <v>6.49</v>
      </c>
      <c r="M34" s="13">
        <f t="shared" si="4"/>
        <v>19.47</v>
      </c>
      <c r="N34" s="16"/>
      <c r="O34" s="16"/>
      <c r="P34" s="16">
        <v>20</v>
      </c>
      <c r="Q34" s="16"/>
      <c r="R34" s="16"/>
      <c r="S34" s="16"/>
      <c r="T34" s="40" t="s">
        <v>19</v>
      </c>
      <c r="U34" s="52">
        <f t="shared" si="5"/>
        <v>39.47</v>
      </c>
    </row>
    <row r="35" spans="1:21" s="14" customFormat="1" ht="17.25">
      <c r="A35" s="6">
        <f t="shared" si="6"/>
        <v>32</v>
      </c>
      <c r="B35" s="6" t="s">
        <v>69</v>
      </c>
      <c r="C35" s="7" t="s">
        <v>23</v>
      </c>
      <c r="D35" s="7"/>
      <c r="E35" s="8">
        <v>8</v>
      </c>
      <c r="F35" s="87">
        <f t="shared" si="0"/>
        <v>24</v>
      </c>
      <c r="G35" s="8"/>
      <c r="H35" s="10">
        <f t="shared" si="1"/>
        <v>0</v>
      </c>
      <c r="I35" s="8"/>
      <c r="J35" s="10">
        <f t="shared" si="2"/>
        <v>0</v>
      </c>
      <c r="K35" s="11">
        <f t="shared" si="3"/>
        <v>24</v>
      </c>
      <c r="L35" s="12">
        <v>7.02</v>
      </c>
      <c r="M35" s="13">
        <f t="shared" si="4"/>
        <v>21.06</v>
      </c>
      <c r="N35" s="16"/>
      <c r="O35" s="16"/>
      <c r="P35" s="16">
        <v>20</v>
      </c>
      <c r="Q35" s="16"/>
      <c r="R35" s="16"/>
      <c r="S35" s="16"/>
      <c r="T35" s="40" t="s">
        <v>19</v>
      </c>
      <c r="U35" s="52">
        <f t="shared" si="5"/>
        <v>65.06</v>
      </c>
    </row>
    <row r="36" spans="1:21" s="14" customFormat="1" ht="25.5">
      <c r="A36" s="6">
        <f t="shared" si="6"/>
        <v>33</v>
      </c>
      <c r="B36" s="6" t="s">
        <v>70</v>
      </c>
      <c r="C36" s="7" t="s">
        <v>26</v>
      </c>
      <c r="D36" s="7" t="s">
        <v>35</v>
      </c>
      <c r="E36" s="8"/>
      <c r="F36" s="91">
        <f aca="true" t="shared" si="7" ref="F36:F67">E36*3</f>
        <v>0</v>
      </c>
      <c r="G36" s="8"/>
      <c r="H36" s="10">
        <f aca="true" t="shared" si="8" ref="H36:H67">G36*2</f>
        <v>0</v>
      </c>
      <c r="I36" s="8"/>
      <c r="J36" s="10">
        <f aca="true" t="shared" si="9" ref="J36:J67">I36*1</f>
        <v>0</v>
      </c>
      <c r="K36" s="94">
        <f aca="true" t="shared" si="10" ref="K36:K67">F36+H36+J36</f>
        <v>0</v>
      </c>
      <c r="L36" s="12">
        <v>7.59</v>
      </c>
      <c r="M36" s="13">
        <f aca="true" t="shared" si="11" ref="M36:M67">L36*3</f>
        <v>22.77</v>
      </c>
      <c r="N36" s="16"/>
      <c r="O36" s="16"/>
      <c r="P36" s="16">
        <v>20</v>
      </c>
      <c r="Q36" s="16"/>
      <c r="R36" s="16"/>
      <c r="S36" s="16"/>
      <c r="T36" s="40" t="s">
        <v>19</v>
      </c>
      <c r="U36" s="52">
        <f aca="true" t="shared" si="12" ref="U36:U67">K36+M36+N36+O36+P36+Q36+R36+S36</f>
        <v>42.769999999999996</v>
      </c>
    </row>
    <row r="37" spans="1:21" s="14" customFormat="1" ht="17.25">
      <c r="A37" s="6">
        <f aca="true" t="shared" si="13" ref="A37:A68">A36+1</f>
        <v>34</v>
      </c>
      <c r="B37" s="6" t="s">
        <v>71</v>
      </c>
      <c r="C37" s="7" t="s">
        <v>35</v>
      </c>
      <c r="D37" s="7"/>
      <c r="E37" s="8">
        <v>34.75</v>
      </c>
      <c r="F37" s="87">
        <f t="shared" si="7"/>
        <v>104.25</v>
      </c>
      <c r="G37" s="8"/>
      <c r="H37" s="10">
        <f t="shared" si="8"/>
        <v>0</v>
      </c>
      <c r="I37" s="8">
        <v>7</v>
      </c>
      <c r="J37" s="88">
        <f t="shared" si="9"/>
        <v>7</v>
      </c>
      <c r="K37" s="11">
        <f t="shared" si="10"/>
        <v>111.25</v>
      </c>
      <c r="L37" s="12">
        <v>6.43</v>
      </c>
      <c r="M37" s="13">
        <f t="shared" si="11"/>
        <v>19.29</v>
      </c>
      <c r="N37" s="16"/>
      <c r="O37" s="16"/>
      <c r="P37" s="16">
        <v>20</v>
      </c>
      <c r="Q37" s="16"/>
      <c r="R37" s="16"/>
      <c r="S37" s="16">
        <v>5</v>
      </c>
      <c r="T37" s="40" t="s">
        <v>19</v>
      </c>
      <c r="U37" s="52">
        <f t="shared" si="12"/>
        <v>155.54</v>
      </c>
    </row>
    <row r="38" spans="1:21" s="14" customFormat="1" ht="12.75">
      <c r="A38" s="6">
        <f t="shared" si="13"/>
        <v>35</v>
      </c>
      <c r="B38" s="6" t="s">
        <v>72</v>
      </c>
      <c r="C38" s="7" t="s">
        <v>21</v>
      </c>
      <c r="D38" s="7"/>
      <c r="E38" s="8"/>
      <c r="F38" s="91">
        <f t="shared" si="7"/>
        <v>0</v>
      </c>
      <c r="G38" s="8"/>
      <c r="H38" s="10">
        <f t="shared" si="8"/>
        <v>0</v>
      </c>
      <c r="I38" s="8"/>
      <c r="J38" s="10">
        <f t="shared" si="9"/>
        <v>0</v>
      </c>
      <c r="K38" s="94">
        <f t="shared" si="10"/>
        <v>0</v>
      </c>
      <c r="L38" s="12">
        <v>6.8</v>
      </c>
      <c r="M38" s="13">
        <f t="shared" si="11"/>
        <v>20.4</v>
      </c>
      <c r="N38" s="16"/>
      <c r="O38" s="16"/>
      <c r="P38" s="16">
        <v>20</v>
      </c>
      <c r="Q38" s="16"/>
      <c r="R38" s="16"/>
      <c r="S38" s="16"/>
      <c r="T38" s="40" t="s">
        <v>19</v>
      </c>
      <c r="U38" s="52">
        <f t="shared" si="12"/>
        <v>40.4</v>
      </c>
    </row>
    <row r="39" spans="1:21" s="14" customFormat="1" ht="17.25">
      <c r="A39" s="6">
        <f t="shared" si="13"/>
        <v>36</v>
      </c>
      <c r="B39" s="6" t="s">
        <v>73</v>
      </c>
      <c r="C39" s="7" t="s">
        <v>23</v>
      </c>
      <c r="D39" s="7" t="s">
        <v>66</v>
      </c>
      <c r="E39" s="8">
        <v>17.25</v>
      </c>
      <c r="F39" s="87">
        <f t="shared" si="7"/>
        <v>51.75</v>
      </c>
      <c r="G39" s="8">
        <v>8</v>
      </c>
      <c r="H39" s="88">
        <f t="shared" si="8"/>
        <v>16</v>
      </c>
      <c r="I39" s="8">
        <v>9.25</v>
      </c>
      <c r="J39" s="10">
        <f t="shared" si="9"/>
        <v>9.25</v>
      </c>
      <c r="K39" s="11">
        <f t="shared" si="10"/>
        <v>77</v>
      </c>
      <c r="L39" s="12">
        <v>7</v>
      </c>
      <c r="M39" s="13">
        <f t="shared" si="11"/>
        <v>21</v>
      </c>
      <c r="N39" s="16"/>
      <c r="O39" s="16"/>
      <c r="P39" s="16">
        <v>20</v>
      </c>
      <c r="Q39" s="16"/>
      <c r="R39" s="16">
        <v>1</v>
      </c>
      <c r="S39" s="16"/>
      <c r="T39" s="40" t="s">
        <v>19</v>
      </c>
      <c r="U39" s="52">
        <f t="shared" si="12"/>
        <v>119</v>
      </c>
    </row>
    <row r="40" spans="1:21" ht="12.75">
      <c r="A40" s="23">
        <f t="shared" si="13"/>
        <v>37</v>
      </c>
      <c r="B40" s="23" t="s">
        <v>74</v>
      </c>
      <c r="C40" s="24" t="s">
        <v>46</v>
      </c>
      <c r="D40" s="24"/>
      <c r="E40" s="25"/>
      <c r="F40" s="92">
        <f t="shared" si="7"/>
        <v>0</v>
      </c>
      <c r="G40" s="25"/>
      <c r="H40" s="5">
        <f t="shared" si="8"/>
        <v>0</v>
      </c>
      <c r="I40" s="25"/>
      <c r="J40" s="5">
        <f t="shared" si="9"/>
        <v>0</v>
      </c>
      <c r="K40" s="95">
        <f t="shared" si="10"/>
        <v>0</v>
      </c>
      <c r="L40" s="12">
        <v>7.65</v>
      </c>
      <c r="M40" s="28">
        <f t="shared" si="11"/>
        <v>22.950000000000003</v>
      </c>
      <c r="N40" s="50"/>
      <c r="O40" s="50"/>
      <c r="P40" s="50">
        <v>20</v>
      </c>
      <c r="Q40" s="50"/>
      <c r="R40" s="50">
        <v>1</v>
      </c>
      <c r="S40" s="50"/>
      <c r="T40" s="41" t="s">
        <v>19</v>
      </c>
      <c r="U40" s="52">
        <f t="shared" si="12"/>
        <v>43.95</v>
      </c>
    </row>
    <row r="41" spans="1:21" s="14" customFormat="1" ht="25.5">
      <c r="A41" s="6">
        <f t="shared" si="13"/>
        <v>38</v>
      </c>
      <c r="B41" s="6" t="s">
        <v>75</v>
      </c>
      <c r="C41" s="7" t="s">
        <v>17</v>
      </c>
      <c r="D41" s="7" t="s">
        <v>76</v>
      </c>
      <c r="E41" s="8"/>
      <c r="F41" s="91">
        <f t="shared" si="7"/>
        <v>0</v>
      </c>
      <c r="G41" s="8">
        <v>14.5</v>
      </c>
      <c r="H41" s="88">
        <f t="shared" si="8"/>
        <v>29</v>
      </c>
      <c r="I41" s="8">
        <v>25</v>
      </c>
      <c r="J41" s="88">
        <f t="shared" si="9"/>
        <v>25</v>
      </c>
      <c r="K41" s="11">
        <f t="shared" si="10"/>
        <v>54</v>
      </c>
      <c r="L41" s="12">
        <v>7.12</v>
      </c>
      <c r="M41" s="13">
        <f t="shared" si="11"/>
        <v>21.36</v>
      </c>
      <c r="N41" s="16"/>
      <c r="O41" s="16"/>
      <c r="P41" s="16">
        <v>20</v>
      </c>
      <c r="Q41" s="16"/>
      <c r="R41" s="16"/>
      <c r="S41" s="16"/>
      <c r="T41" s="40" t="s">
        <v>19</v>
      </c>
      <c r="U41" s="52">
        <f t="shared" si="12"/>
        <v>95.36</v>
      </c>
    </row>
    <row r="42" spans="1:21" ht="17.25">
      <c r="A42" s="23">
        <f t="shared" si="13"/>
        <v>39</v>
      </c>
      <c r="B42" s="23" t="s">
        <v>77</v>
      </c>
      <c r="C42" s="24" t="s">
        <v>23</v>
      </c>
      <c r="D42" s="24"/>
      <c r="E42" s="25">
        <v>57.5</v>
      </c>
      <c r="F42" s="90">
        <f t="shared" si="7"/>
        <v>172.5</v>
      </c>
      <c r="G42" s="25"/>
      <c r="H42" s="5">
        <f t="shared" si="8"/>
        <v>0</v>
      </c>
      <c r="I42" s="25"/>
      <c r="J42" s="5">
        <f t="shared" si="9"/>
        <v>0</v>
      </c>
      <c r="K42" s="27">
        <f t="shared" si="10"/>
        <v>172.5</v>
      </c>
      <c r="L42" s="12">
        <v>6.8</v>
      </c>
      <c r="M42" s="28">
        <f t="shared" si="11"/>
        <v>20.4</v>
      </c>
      <c r="N42" s="50"/>
      <c r="O42" s="50"/>
      <c r="P42" s="50">
        <v>20</v>
      </c>
      <c r="Q42" s="50"/>
      <c r="R42" s="50">
        <v>1</v>
      </c>
      <c r="S42" s="50">
        <v>15</v>
      </c>
      <c r="T42" s="41" t="s">
        <v>19</v>
      </c>
      <c r="U42" s="52">
        <f t="shared" si="12"/>
        <v>228.9</v>
      </c>
    </row>
    <row r="43" spans="1:21" s="14" customFormat="1" ht="17.25">
      <c r="A43" s="6">
        <f t="shared" si="13"/>
        <v>40</v>
      </c>
      <c r="B43" s="6" t="s">
        <v>78</v>
      </c>
      <c r="C43" s="7" t="s">
        <v>79</v>
      </c>
      <c r="D43" s="7"/>
      <c r="E43" s="8"/>
      <c r="F43" s="91">
        <f t="shared" si="7"/>
        <v>0</v>
      </c>
      <c r="G43" s="8"/>
      <c r="H43" s="10">
        <f t="shared" si="8"/>
        <v>0</v>
      </c>
      <c r="I43" s="8"/>
      <c r="J43" s="10">
        <f t="shared" si="9"/>
        <v>0</v>
      </c>
      <c r="K43" s="94">
        <f t="shared" si="10"/>
        <v>0</v>
      </c>
      <c r="L43" s="12">
        <v>7.5</v>
      </c>
      <c r="M43" s="13">
        <f t="shared" si="11"/>
        <v>22.5</v>
      </c>
      <c r="N43" s="16"/>
      <c r="O43" s="16"/>
      <c r="P43" s="16"/>
      <c r="Q43" s="16"/>
      <c r="R43" s="16"/>
      <c r="S43" s="16"/>
      <c r="T43" s="40" t="s">
        <v>19</v>
      </c>
      <c r="U43" s="52">
        <f t="shared" si="12"/>
        <v>22.5</v>
      </c>
    </row>
    <row r="44" spans="1:21" s="14" customFormat="1" ht="17.25">
      <c r="A44" s="6">
        <f t="shared" si="13"/>
        <v>41</v>
      </c>
      <c r="B44" s="6" t="s">
        <v>80</v>
      </c>
      <c r="C44" s="7" t="s">
        <v>35</v>
      </c>
      <c r="D44" s="7"/>
      <c r="E44" s="8">
        <v>8.75</v>
      </c>
      <c r="F44" s="87">
        <f t="shared" si="7"/>
        <v>26.25</v>
      </c>
      <c r="G44" s="8">
        <v>15.25</v>
      </c>
      <c r="H44" s="10">
        <f t="shared" si="8"/>
        <v>30.5</v>
      </c>
      <c r="I44" s="8">
        <v>6.5</v>
      </c>
      <c r="J44" s="10">
        <f t="shared" si="9"/>
        <v>6.5</v>
      </c>
      <c r="K44" s="11">
        <f t="shared" si="10"/>
        <v>63.25</v>
      </c>
      <c r="L44" s="12">
        <v>7.43</v>
      </c>
      <c r="M44" s="13">
        <f t="shared" si="11"/>
        <v>22.29</v>
      </c>
      <c r="N44" s="16"/>
      <c r="O44" s="16"/>
      <c r="P44" s="16">
        <v>20</v>
      </c>
      <c r="Q44" s="16"/>
      <c r="R44" s="16"/>
      <c r="S44" s="16"/>
      <c r="T44" s="40" t="s">
        <v>19</v>
      </c>
      <c r="U44" s="52">
        <f t="shared" si="12"/>
        <v>105.53999999999999</v>
      </c>
    </row>
    <row r="45" spans="1:21" s="14" customFormat="1" ht="25.5">
      <c r="A45" s="6">
        <f t="shared" si="13"/>
        <v>42</v>
      </c>
      <c r="B45" s="6" t="s">
        <v>81</v>
      </c>
      <c r="C45" s="7" t="s">
        <v>18</v>
      </c>
      <c r="D45" s="7" t="s">
        <v>82</v>
      </c>
      <c r="E45" s="8">
        <v>15</v>
      </c>
      <c r="F45" s="87">
        <f t="shared" si="7"/>
        <v>45</v>
      </c>
      <c r="G45" s="8">
        <v>15</v>
      </c>
      <c r="H45" s="10">
        <f t="shared" si="8"/>
        <v>30</v>
      </c>
      <c r="I45" s="8"/>
      <c r="J45" s="10">
        <f t="shared" si="9"/>
        <v>0</v>
      </c>
      <c r="K45" s="11">
        <f t="shared" si="10"/>
        <v>75</v>
      </c>
      <c r="L45" s="12">
        <v>7.32</v>
      </c>
      <c r="M45" s="13">
        <f t="shared" si="11"/>
        <v>21.96</v>
      </c>
      <c r="N45" s="16"/>
      <c r="O45" s="16"/>
      <c r="P45" s="16">
        <v>20</v>
      </c>
      <c r="Q45" s="16"/>
      <c r="R45" s="16"/>
      <c r="S45" s="16"/>
      <c r="T45" s="40" t="s">
        <v>19</v>
      </c>
      <c r="U45" s="52">
        <f t="shared" si="12"/>
        <v>116.96000000000001</v>
      </c>
    </row>
    <row r="46" spans="1:21" s="14" customFormat="1" ht="17.25">
      <c r="A46" s="6">
        <f t="shared" si="13"/>
        <v>43</v>
      </c>
      <c r="B46" s="6" t="s">
        <v>83</v>
      </c>
      <c r="C46" s="7" t="s">
        <v>84</v>
      </c>
      <c r="D46" s="7" t="s">
        <v>85</v>
      </c>
      <c r="E46" s="8">
        <v>35.5</v>
      </c>
      <c r="F46" s="87">
        <f t="shared" si="7"/>
        <v>106.5</v>
      </c>
      <c r="G46" s="8">
        <v>8.75</v>
      </c>
      <c r="H46" s="10">
        <f t="shared" si="8"/>
        <v>17.5</v>
      </c>
      <c r="I46" s="8"/>
      <c r="J46" s="10">
        <f t="shared" si="9"/>
        <v>0</v>
      </c>
      <c r="K46" s="11">
        <f t="shared" si="10"/>
        <v>124</v>
      </c>
      <c r="L46" s="12">
        <v>8.04</v>
      </c>
      <c r="M46" s="13">
        <f t="shared" si="11"/>
        <v>24.119999999999997</v>
      </c>
      <c r="N46" s="16">
        <v>20</v>
      </c>
      <c r="O46" s="16"/>
      <c r="P46" s="16">
        <v>20</v>
      </c>
      <c r="Q46" s="16"/>
      <c r="R46" s="16">
        <v>1</v>
      </c>
      <c r="S46" s="16">
        <v>10</v>
      </c>
      <c r="T46" s="40" t="s">
        <v>19</v>
      </c>
      <c r="U46" s="52">
        <f t="shared" si="12"/>
        <v>199.12</v>
      </c>
    </row>
    <row r="47" spans="1:21" s="14" customFormat="1" ht="12.75">
      <c r="A47" s="6">
        <f t="shared" si="13"/>
        <v>44</v>
      </c>
      <c r="B47" s="6" t="s">
        <v>86</v>
      </c>
      <c r="C47" s="7" t="s">
        <v>46</v>
      </c>
      <c r="D47" s="7"/>
      <c r="E47" s="8"/>
      <c r="F47" s="91">
        <f t="shared" si="7"/>
        <v>0</v>
      </c>
      <c r="G47" s="8"/>
      <c r="H47" s="10">
        <f t="shared" si="8"/>
        <v>0</v>
      </c>
      <c r="I47" s="8"/>
      <c r="J47" s="10">
        <f t="shared" si="9"/>
        <v>0</v>
      </c>
      <c r="K47" s="94">
        <f t="shared" si="10"/>
        <v>0</v>
      </c>
      <c r="L47" s="12">
        <v>8.12</v>
      </c>
      <c r="M47" s="13">
        <f t="shared" si="11"/>
        <v>24.36</v>
      </c>
      <c r="N47" s="16"/>
      <c r="O47" s="16"/>
      <c r="P47" s="16">
        <v>20</v>
      </c>
      <c r="Q47" s="16"/>
      <c r="R47" s="16"/>
      <c r="S47" s="16"/>
      <c r="T47" s="40" t="s">
        <v>19</v>
      </c>
      <c r="U47" s="52">
        <f t="shared" si="12"/>
        <v>44.36</v>
      </c>
    </row>
    <row r="48" spans="1:21" s="14" customFormat="1" ht="12.75">
      <c r="A48" s="6">
        <f t="shared" si="13"/>
        <v>45</v>
      </c>
      <c r="B48" s="6" t="s">
        <v>87</v>
      </c>
      <c r="C48" s="7" t="s">
        <v>46</v>
      </c>
      <c r="D48" s="7"/>
      <c r="E48" s="8"/>
      <c r="F48" s="91">
        <f t="shared" si="7"/>
        <v>0</v>
      </c>
      <c r="G48" s="8"/>
      <c r="H48" s="10">
        <f t="shared" si="8"/>
        <v>0</v>
      </c>
      <c r="I48" s="8"/>
      <c r="J48" s="10">
        <f t="shared" si="9"/>
        <v>0</v>
      </c>
      <c r="K48" s="94">
        <f t="shared" si="10"/>
        <v>0</v>
      </c>
      <c r="L48" s="12">
        <v>7.23</v>
      </c>
      <c r="M48" s="13">
        <f t="shared" si="11"/>
        <v>21.69</v>
      </c>
      <c r="N48" s="16"/>
      <c r="O48" s="16"/>
      <c r="P48" s="16">
        <v>20</v>
      </c>
      <c r="Q48" s="16"/>
      <c r="R48" s="16"/>
      <c r="S48" s="16"/>
      <c r="T48" s="40" t="s">
        <v>19</v>
      </c>
      <c r="U48" s="52">
        <f t="shared" si="12"/>
        <v>41.69</v>
      </c>
    </row>
    <row r="49" spans="1:21" s="14" customFormat="1" ht="12.75">
      <c r="A49" s="6">
        <f t="shared" si="13"/>
        <v>46</v>
      </c>
      <c r="B49" s="6" t="s">
        <v>88</v>
      </c>
      <c r="C49" s="7" t="s">
        <v>89</v>
      </c>
      <c r="D49" s="7"/>
      <c r="E49" s="8"/>
      <c r="F49" s="91">
        <f t="shared" si="7"/>
        <v>0</v>
      </c>
      <c r="G49" s="8"/>
      <c r="H49" s="10">
        <f t="shared" si="8"/>
        <v>0</v>
      </c>
      <c r="I49" s="8">
        <v>8</v>
      </c>
      <c r="J49" s="10">
        <f t="shared" si="9"/>
        <v>8</v>
      </c>
      <c r="K49" s="11">
        <f t="shared" si="10"/>
        <v>8</v>
      </c>
      <c r="L49" s="12">
        <v>6.76</v>
      </c>
      <c r="M49" s="13">
        <f t="shared" si="11"/>
        <v>20.28</v>
      </c>
      <c r="N49" s="16"/>
      <c r="O49" s="16"/>
      <c r="P49" s="16"/>
      <c r="Q49" s="16"/>
      <c r="R49" s="16"/>
      <c r="S49" s="16"/>
      <c r="T49" s="40" t="s">
        <v>19</v>
      </c>
      <c r="U49" s="52">
        <f t="shared" si="12"/>
        <v>28.28</v>
      </c>
    </row>
    <row r="50" spans="1:21" s="14" customFormat="1" ht="25.5">
      <c r="A50" s="6">
        <f t="shared" si="13"/>
        <v>47</v>
      </c>
      <c r="B50" s="6" t="s">
        <v>90</v>
      </c>
      <c r="C50" s="7" t="s">
        <v>26</v>
      </c>
      <c r="D50" s="7"/>
      <c r="E50" s="8">
        <v>13.5</v>
      </c>
      <c r="F50" s="87">
        <f t="shared" si="7"/>
        <v>40.5</v>
      </c>
      <c r="G50" s="8"/>
      <c r="H50" s="10">
        <f t="shared" si="8"/>
        <v>0</v>
      </c>
      <c r="I50" s="8"/>
      <c r="J50" s="10">
        <f t="shared" si="9"/>
        <v>0</v>
      </c>
      <c r="K50" s="11">
        <f t="shared" si="10"/>
        <v>40.5</v>
      </c>
      <c r="L50" s="12">
        <v>7.53</v>
      </c>
      <c r="M50" s="13">
        <f t="shared" si="11"/>
        <v>22.59</v>
      </c>
      <c r="N50" s="16"/>
      <c r="O50" s="16"/>
      <c r="P50" s="16">
        <v>20</v>
      </c>
      <c r="Q50" s="16"/>
      <c r="R50" s="16">
        <v>1</v>
      </c>
      <c r="S50" s="16"/>
      <c r="T50" s="40" t="s">
        <v>19</v>
      </c>
      <c r="U50" s="52">
        <f t="shared" si="12"/>
        <v>84.09</v>
      </c>
    </row>
    <row r="51" spans="1:21" s="14" customFormat="1" ht="12.75">
      <c r="A51" s="6">
        <f t="shared" si="13"/>
        <v>48</v>
      </c>
      <c r="B51" s="6" t="s">
        <v>91</v>
      </c>
      <c r="C51" s="7" t="s">
        <v>21</v>
      </c>
      <c r="D51" s="7" t="s">
        <v>92</v>
      </c>
      <c r="E51" s="8"/>
      <c r="F51" s="91">
        <f t="shared" si="7"/>
        <v>0</v>
      </c>
      <c r="G51" s="8"/>
      <c r="H51" s="10">
        <f t="shared" si="8"/>
        <v>0</v>
      </c>
      <c r="I51" s="8"/>
      <c r="J51" s="10">
        <f t="shared" si="9"/>
        <v>0</v>
      </c>
      <c r="K51" s="94">
        <f t="shared" si="10"/>
        <v>0</v>
      </c>
      <c r="L51" s="12">
        <v>7.91</v>
      </c>
      <c r="M51" s="13">
        <f t="shared" si="11"/>
        <v>23.73</v>
      </c>
      <c r="N51" s="16"/>
      <c r="O51" s="16"/>
      <c r="P51" s="16">
        <v>20</v>
      </c>
      <c r="Q51" s="16"/>
      <c r="R51" s="16"/>
      <c r="S51" s="16"/>
      <c r="T51" s="40" t="s">
        <v>19</v>
      </c>
      <c r="U51" s="52">
        <f t="shared" si="12"/>
        <v>43.730000000000004</v>
      </c>
    </row>
    <row r="52" spans="1:21" s="14" customFormat="1" ht="17.25">
      <c r="A52" s="6">
        <f t="shared" si="13"/>
        <v>49</v>
      </c>
      <c r="B52" s="6" t="s">
        <v>93</v>
      </c>
      <c r="C52" s="7" t="s">
        <v>35</v>
      </c>
      <c r="D52" s="7"/>
      <c r="E52" s="8"/>
      <c r="F52" s="91">
        <f t="shared" si="7"/>
        <v>0</v>
      </c>
      <c r="G52" s="8"/>
      <c r="H52" s="10">
        <f t="shared" si="8"/>
        <v>0</v>
      </c>
      <c r="I52" s="8"/>
      <c r="J52" s="10">
        <f t="shared" si="9"/>
        <v>0</v>
      </c>
      <c r="K52" s="94">
        <f t="shared" si="10"/>
        <v>0</v>
      </c>
      <c r="L52" s="12">
        <v>6.94</v>
      </c>
      <c r="M52" s="13">
        <f t="shared" si="11"/>
        <v>20.82</v>
      </c>
      <c r="N52" s="16"/>
      <c r="O52" s="16"/>
      <c r="P52" s="16">
        <v>20</v>
      </c>
      <c r="Q52" s="16"/>
      <c r="R52" s="16"/>
      <c r="S52" s="16"/>
      <c r="T52" s="40" t="s">
        <v>19</v>
      </c>
      <c r="U52" s="52">
        <f t="shared" si="12"/>
        <v>40.82</v>
      </c>
    </row>
    <row r="53" spans="1:21" s="14" customFormat="1" ht="12.75">
      <c r="A53" s="6">
        <f t="shared" si="13"/>
        <v>50</v>
      </c>
      <c r="B53" s="6" t="s">
        <v>94</v>
      </c>
      <c r="C53" s="7" t="s">
        <v>46</v>
      </c>
      <c r="D53" s="7"/>
      <c r="E53" s="8"/>
      <c r="F53" s="91">
        <f t="shared" si="7"/>
        <v>0</v>
      </c>
      <c r="G53" s="8"/>
      <c r="H53" s="10">
        <f t="shared" si="8"/>
        <v>0</v>
      </c>
      <c r="I53" s="8"/>
      <c r="J53" s="10">
        <f t="shared" si="9"/>
        <v>0</v>
      </c>
      <c r="K53" s="94">
        <f t="shared" si="10"/>
        <v>0</v>
      </c>
      <c r="L53" s="12">
        <v>7.16</v>
      </c>
      <c r="M53" s="13">
        <f t="shared" si="11"/>
        <v>21.48</v>
      </c>
      <c r="N53" s="16"/>
      <c r="O53" s="16"/>
      <c r="P53" s="16">
        <v>20</v>
      </c>
      <c r="Q53" s="16"/>
      <c r="R53" s="16"/>
      <c r="S53" s="16"/>
      <c r="T53" s="40" t="s">
        <v>19</v>
      </c>
      <c r="U53" s="52">
        <f t="shared" si="12"/>
        <v>41.480000000000004</v>
      </c>
    </row>
    <row r="54" spans="1:21" s="14" customFormat="1" ht="17.25">
      <c r="A54" s="6">
        <f t="shared" si="13"/>
        <v>51</v>
      </c>
      <c r="B54" s="6" t="s">
        <v>95</v>
      </c>
      <c r="C54" s="7" t="s">
        <v>35</v>
      </c>
      <c r="D54" s="7"/>
      <c r="E54" s="8">
        <v>18.75</v>
      </c>
      <c r="F54" s="87">
        <f t="shared" si="7"/>
        <v>56.25</v>
      </c>
      <c r="G54" s="8"/>
      <c r="H54" s="10">
        <f t="shared" si="8"/>
        <v>0</v>
      </c>
      <c r="I54" s="8"/>
      <c r="J54" s="10">
        <f t="shared" si="9"/>
        <v>0</v>
      </c>
      <c r="K54" s="11">
        <f t="shared" si="10"/>
        <v>56.25</v>
      </c>
      <c r="L54" s="12">
        <v>6.67</v>
      </c>
      <c r="M54" s="13">
        <f t="shared" si="11"/>
        <v>20.009999999999998</v>
      </c>
      <c r="N54" s="16"/>
      <c r="O54" s="16"/>
      <c r="P54" s="16">
        <v>20</v>
      </c>
      <c r="Q54" s="16"/>
      <c r="R54" s="16"/>
      <c r="S54" s="16"/>
      <c r="T54" s="40" t="s">
        <v>19</v>
      </c>
      <c r="U54" s="52">
        <f t="shared" si="12"/>
        <v>96.25999999999999</v>
      </c>
    </row>
    <row r="55" spans="1:21" s="14" customFormat="1" ht="25.5">
      <c r="A55" s="6">
        <f t="shared" si="13"/>
        <v>52</v>
      </c>
      <c r="B55" s="6" t="s">
        <v>96</v>
      </c>
      <c r="C55" s="7" t="s">
        <v>26</v>
      </c>
      <c r="D55" s="7" t="s">
        <v>37</v>
      </c>
      <c r="E55" s="8">
        <v>22.75</v>
      </c>
      <c r="F55" s="87">
        <f t="shared" si="7"/>
        <v>68.25</v>
      </c>
      <c r="G55" s="8"/>
      <c r="H55" s="10">
        <f t="shared" si="8"/>
        <v>0</v>
      </c>
      <c r="I55" s="8"/>
      <c r="J55" s="10">
        <f t="shared" si="9"/>
        <v>0</v>
      </c>
      <c r="K55" s="11">
        <f t="shared" si="10"/>
        <v>68.25</v>
      </c>
      <c r="L55" s="12">
        <v>6.5</v>
      </c>
      <c r="M55" s="13">
        <f t="shared" si="11"/>
        <v>19.5</v>
      </c>
      <c r="N55" s="16"/>
      <c r="O55" s="16"/>
      <c r="P55" s="16">
        <v>20</v>
      </c>
      <c r="Q55" s="16"/>
      <c r="R55" s="16"/>
      <c r="S55" s="16"/>
      <c r="T55" s="40" t="s">
        <v>19</v>
      </c>
      <c r="U55" s="52">
        <f t="shared" si="12"/>
        <v>107.75</v>
      </c>
    </row>
    <row r="56" spans="1:21" s="14" customFormat="1" ht="25.5">
      <c r="A56" s="6">
        <f t="shared" si="13"/>
        <v>53</v>
      </c>
      <c r="B56" s="6" t="s">
        <v>97</v>
      </c>
      <c r="C56" s="7" t="s">
        <v>26</v>
      </c>
      <c r="D56" s="7" t="s">
        <v>35</v>
      </c>
      <c r="E56" s="8"/>
      <c r="F56" s="91">
        <f t="shared" si="7"/>
        <v>0</v>
      </c>
      <c r="G56" s="8"/>
      <c r="H56" s="10">
        <f t="shared" si="8"/>
        <v>0</v>
      </c>
      <c r="I56" s="8"/>
      <c r="J56" s="10">
        <f t="shared" si="9"/>
        <v>0</v>
      </c>
      <c r="K56" s="94">
        <f t="shared" si="10"/>
        <v>0</v>
      </c>
      <c r="L56" s="12">
        <v>7.52</v>
      </c>
      <c r="M56" s="28">
        <f t="shared" si="11"/>
        <v>22.56</v>
      </c>
      <c r="N56" s="16"/>
      <c r="O56" s="16"/>
      <c r="P56" s="16">
        <v>20</v>
      </c>
      <c r="Q56" s="16"/>
      <c r="R56" s="16"/>
      <c r="S56" s="16"/>
      <c r="T56" s="40" t="s">
        <v>19</v>
      </c>
      <c r="U56" s="52">
        <f t="shared" si="12"/>
        <v>42.56</v>
      </c>
    </row>
    <row r="57" spans="1:21" s="14" customFormat="1" ht="12.75">
      <c r="A57" s="6">
        <f t="shared" si="13"/>
        <v>54</v>
      </c>
      <c r="B57" s="6" t="s">
        <v>98</v>
      </c>
      <c r="C57" s="7" t="s">
        <v>21</v>
      </c>
      <c r="D57" s="7"/>
      <c r="E57" s="8"/>
      <c r="F57" s="91">
        <f t="shared" si="7"/>
        <v>0</v>
      </c>
      <c r="G57" s="8"/>
      <c r="H57" s="10">
        <f t="shared" si="8"/>
        <v>0</v>
      </c>
      <c r="I57" s="8"/>
      <c r="J57" s="10">
        <f t="shared" si="9"/>
        <v>0</v>
      </c>
      <c r="K57" s="94">
        <f t="shared" si="10"/>
        <v>0</v>
      </c>
      <c r="L57" s="12">
        <v>6.6</v>
      </c>
      <c r="M57" s="13">
        <f t="shared" si="11"/>
        <v>19.799999999999997</v>
      </c>
      <c r="N57" s="16"/>
      <c r="O57" s="16"/>
      <c r="P57" s="16">
        <v>20</v>
      </c>
      <c r="Q57" s="16"/>
      <c r="R57" s="16">
        <v>1</v>
      </c>
      <c r="S57" s="16"/>
      <c r="T57" s="40" t="s">
        <v>19</v>
      </c>
      <c r="U57" s="52">
        <f t="shared" si="12"/>
        <v>40.8</v>
      </c>
    </row>
    <row r="58" spans="1:21" s="14" customFormat="1" ht="12.75">
      <c r="A58" s="6">
        <f t="shared" si="13"/>
        <v>55</v>
      </c>
      <c r="B58" s="6" t="s">
        <v>99</v>
      </c>
      <c r="C58" s="7" t="s">
        <v>17</v>
      </c>
      <c r="D58" s="7"/>
      <c r="E58" s="8">
        <v>15.25</v>
      </c>
      <c r="F58" s="87">
        <f t="shared" si="7"/>
        <v>45.75</v>
      </c>
      <c r="G58" s="8">
        <v>8.25</v>
      </c>
      <c r="H58" s="10">
        <f t="shared" si="8"/>
        <v>16.5</v>
      </c>
      <c r="I58" s="8"/>
      <c r="J58" s="10">
        <f t="shared" si="9"/>
        <v>0</v>
      </c>
      <c r="K58" s="11">
        <f t="shared" si="10"/>
        <v>62.25</v>
      </c>
      <c r="L58" s="12">
        <v>7.18</v>
      </c>
      <c r="M58" s="28">
        <f t="shared" si="11"/>
        <v>21.54</v>
      </c>
      <c r="N58" s="16"/>
      <c r="O58" s="16"/>
      <c r="P58" s="16">
        <v>20</v>
      </c>
      <c r="Q58" s="16"/>
      <c r="R58" s="16">
        <v>1</v>
      </c>
      <c r="S58" s="16"/>
      <c r="T58" s="40" t="s">
        <v>19</v>
      </c>
      <c r="U58" s="52">
        <f t="shared" si="12"/>
        <v>104.78999999999999</v>
      </c>
    </row>
    <row r="59" spans="1:21" s="14" customFormat="1" ht="12.75">
      <c r="A59" s="6">
        <f t="shared" si="13"/>
        <v>56</v>
      </c>
      <c r="B59" s="6" t="s">
        <v>100</v>
      </c>
      <c r="C59" s="7" t="s">
        <v>18</v>
      </c>
      <c r="D59" s="7"/>
      <c r="E59" s="8">
        <v>16</v>
      </c>
      <c r="F59" s="87">
        <f t="shared" si="7"/>
        <v>48</v>
      </c>
      <c r="G59" s="8"/>
      <c r="H59" s="10">
        <f t="shared" si="8"/>
        <v>0</v>
      </c>
      <c r="I59" s="8"/>
      <c r="J59" s="10">
        <f t="shared" si="9"/>
        <v>0</v>
      </c>
      <c r="K59" s="11">
        <f t="shared" si="10"/>
        <v>48</v>
      </c>
      <c r="L59" s="12">
        <v>6.94</v>
      </c>
      <c r="M59" s="13">
        <f t="shared" si="11"/>
        <v>20.82</v>
      </c>
      <c r="N59" s="16"/>
      <c r="O59" s="16"/>
      <c r="P59" s="16">
        <v>20</v>
      </c>
      <c r="Q59" s="16"/>
      <c r="R59" s="16">
        <v>1</v>
      </c>
      <c r="S59" s="16"/>
      <c r="T59" s="40" t="s">
        <v>19</v>
      </c>
      <c r="U59" s="52">
        <f t="shared" si="12"/>
        <v>89.82</v>
      </c>
    </row>
    <row r="60" spans="1:21" s="14" customFormat="1" ht="25.5">
      <c r="A60" s="6">
        <f t="shared" si="13"/>
        <v>57</v>
      </c>
      <c r="B60" s="6" t="s">
        <v>101</v>
      </c>
      <c r="C60" s="7" t="s">
        <v>46</v>
      </c>
      <c r="D60" s="7" t="s">
        <v>82</v>
      </c>
      <c r="E60" s="8">
        <f>9+8+5</f>
        <v>22</v>
      </c>
      <c r="F60" s="87">
        <f t="shared" si="7"/>
        <v>66</v>
      </c>
      <c r="G60" s="8"/>
      <c r="H60" s="10">
        <f t="shared" si="8"/>
        <v>0</v>
      </c>
      <c r="I60" s="8"/>
      <c r="J60" s="10">
        <f t="shared" si="9"/>
        <v>0</v>
      </c>
      <c r="K60" s="11">
        <f t="shared" si="10"/>
        <v>66</v>
      </c>
      <c r="L60" s="12">
        <v>7.04</v>
      </c>
      <c r="M60" s="13">
        <f t="shared" si="11"/>
        <v>21.12</v>
      </c>
      <c r="N60" s="16">
        <v>20</v>
      </c>
      <c r="O60" s="16"/>
      <c r="P60" s="16">
        <v>20</v>
      </c>
      <c r="Q60" s="16"/>
      <c r="R60" s="16"/>
      <c r="S60" s="16"/>
      <c r="T60" s="40" t="s">
        <v>19</v>
      </c>
      <c r="U60" s="52">
        <f t="shared" si="12"/>
        <v>127.12</v>
      </c>
    </row>
    <row r="61" spans="1:21" s="14" customFormat="1" ht="17.25">
      <c r="A61" s="6">
        <f t="shared" si="13"/>
        <v>58</v>
      </c>
      <c r="B61" s="6" t="s">
        <v>102</v>
      </c>
      <c r="C61" s="7" t="s">
        <v>103</v>
      </c>
      <c r="D61" s="7" t="s">
        <v>32</v>
      </c>
      <c r="E61" s="8"/>
      <c r="F61" s="91">
        <f t="shared" si="7"/>
        <v>0</v>
      </c>
      <c r="G61" s="8">
        <v>26</v>
      </c>
      <c r="H61" s="88">
        <f t="shared" si="8"/>
        <v>52</v>
      </c>
      <c r="I61" s="8"/>
      <c r="J61" s="10">
        <f t="shared" si="9"/>
        <v>0</v>
      </c>
      <c r="K61" s="11">
        <f t="shared" si="10"/>
        <v>52</v>
      </c>
      <c r="L61" s="12">
        <v>6.8</v>
      </c>
      <c r="M61" s="13">
        <f t="shared" si="11"/>
        <v>20.4</v>
      </c>
      <c r="N61" s="16"/>
      <c r="O61" s="16"/>
      <c r="P61" s="16">
        <v>20</v>
      </c>
      <c r="Q61" s="16"/>
      <c r="R61" s="16"/>
      <c r="S61" s="16"/>
      <c r="T61" s="40" t="s">
        <v>19</v>
      </c>
      <c r="U61" s="52">
        <f t="shared" si="12"/>
        <v>92.4</v>
      </c>
    </row>
    <row r="62" spans="1:21" s="14" customFormat="1" ht="17.25">
      <c r="A62" s="6">
        <f t="shared" si="13"/>
        <v>59</v>
      </c>
      <c r="B62" s="6" t="s">
        <v>104</v>
      </c>
      <c r="C62" s="7" t="s">
        <v>103</v>
      </c>
      <c r="D62" s="7" t="s">
        <v>54</v>
      </c>
      <c r="E62" s="8"/>
      <c r="F62" s="91">
        <f t="shared" si="7"/>
        <v>0</v>
      </c>
      <c r="G62" s="8"/>
      <c r="H62" s="10">
        <f t="shared" si="8"/>
        <v>0</v>
      </c>
      <c r="I62" s="8"/>
      <c r="J62" s="10">
        <f t="shared" si="9"/>
        <v>0</v>
      </c>
      <c r="K62" s="94">
        <f t="shared" si="10"/>
        <v>0</v>
      </c>
      <c r="L62" s="12">
        <v>7.39</v>
      </c>
      <c r="M62" s="13">
        <f t="shared" si="11"/>
        <v>22.169999999999998</v>
      </c>
      <c r="N62" s="16">
        <v>20</v>
      </c>
      <c r="O62" s="16"/>
      <c r="P62" s="16">
        <v>20</v>
      </c>
      <c r="Q62" s="16"/>
      <c r="R62" s="16"/>
      <c r="S62" s="16"/>
      <c r="T62" s="40" t="s">
        <v>19</v>
      </c>
      <c r="U62" s="52">
        <f t="shared" si="12"/>
        <v>62.17</v>
      </c>
    </row>
    <row r="63" spans="1:21" s="14" customFormat="1" ht="12.75">
      <c r="A63" s="6">
        <f t="shared" si="13"/>
        <v>60</v>
      </c>
      <c r="B63" s="6" t="s">
        <v>105</v>
      </c>
      <c r="C63" s="7" t="s">
        <v>42</v>
      </c>
      <c r="D63" s="7"/>
      <c r="E63" s="8"/>
      <c r="F63" s="91">
        <f t="shared" si="7"/>
        <v>0</v>
      </c>
      <c r="G63" s="8"/>
      <c r="H63" s="10">
        <f t="shared" si="8"/>
        <v>0</v>
      </c>
      <c r="I63" s="8">
        <v>22.25</v>
      </c>
      <c r="J63" s="10">
        <f t="shared" si="9"/>
        <v>22.25</v>
      </c>
      <c r="K63" s="11">
        <f t="shared" si="10"/>
        <v>22.25</v>
      </c>
      <c r="L63" s="12">
        <v>8.13</v>
      </c>
      <c r="M63" s="13">
        <f t="shared" si="11"/>
        <v>24.39</v>
      </c>
      <c r="N63" s="16"/>
      <c r="O63" s="16"/>
      <c r="P63" s="16">
        <v>20</v>
      </c>
      <c r="Q63" s="16"/>
      <c r="R63" s="16"/>
      <c r="S63" s="16">
        <v>10</v>
      </c>
      <c r="T63" s="40" t="s">
        <v>19</v>
      </c>
      <c r="U63" s="52">
        <f t="shared" si="12"/>
        <v>76.64</v>
      </c>
    </row>
    <row r="64" spans="1:21" s="14" customFormat="1" ht="12.75">
      <c r="A64" s="6">
        <f t="shared" si="13"/>
        <v>61</v>
      </c>
      <c r="B64" s="6" t="s">
        <v>106</v>
      </c>
      <c r="C64" s="7" t="s">
        <v>89</v>
      </c>
      <c r="D64" s="7"/>
      <c r="E64" s="8"/>
      <c r="F64" s="91">
        <f t="shared" si="7"/>
        <v>0</v>
      </c>
      <c r="G64" s="8"/>
      <c r="H64" s="10">
        <f t="shared" si="8"/>
        <v>0</v>
      </c>
      <c r="I64" s="8"/>
      <c r="J64" s="10">
        <f t="shared" si="9"/>
        <v>0</v>
      </c>
      <c r="K64" s="94">
        <f t="shared" si="10"/>
        <v>0</v>
      </c>
      <c r="L64" s="12">
        <v>6.77</v>
      </c>
      <c r="M64" s="13">
        <f t="shared" si="11"/>
        <v>20.31</v>
      </c>
      <c r="N64" s="16"/>
      <c r="O64" s="16"/>
      <c r="P64" s="16"/>
      <c r="Q64" s="16"/>
      <c r="R64" s="16">
        <v>1</v>
      </c>
      <c r="S64" s="16">
        <v>10</v>
      </c>
      <c r="T64" s="40" t="s">
        <v>19</v>
      </c>
      <c r="U64" s="52">
        <f t="shared" si="12"/>
        <v>31.31</v>
      </c>
    </row>
    <row r="65" spans="1:21" s="14" customFormat="1" ht="25.5">
      <c r="A65" s="6">
        <f t="shared" si="13"/>
        <v>62</v>
      </c>
      <c r="B65" s="6" t="s">
        <v>107</v>
      </c>
      <c r="C65" s="7" t="s">
        <v>103</v>
      </c>
      <c r="D65" s="7" t="s">
        <v>201</v>
      </c>
      <c r="E65" s="8">
        <v>12.75</v>
      </c>
      <c r="F65" s="87">
        <f t="shared" si="7"/>
        <v>38.25</v>
      </c>
      <c r="G65" s="8"/>
      <c r="H65" s="10">
        <f t="shared" si="8"/>
        <v>0</v>
      </c>
      <c r="I65" s="8"/>
      <c r="J65" s="10">
        <f t="shared" si="9"/>
        <v>0</v>
      </c>
      <c r="K65" s="11">
        <f t="shared" si="10"/>
        <v>38.25</v>
      </c>
      <c r="L65" s="12">
        <v>7.23</v>
      </c>
      <c r="M65" s="13">
        <f t="shared" si="11"/>
        <v>21.69</v>
      </c>
      <c r="N65" s="16">
        <v>20</v>
      </c>
      <c r="O65" s="16"/>
      <c r="P65" s="16">
        <v>20</v>
      </c>
      <c r="Q65" s="16"/>
      <c r="R65" s="16"/>
      <c r="S65" s="16"/>
      <c r="T65" s="40" t="s">
        <v>19</v>
      </c>
      <c r="U65" s="52">
        <f t="shared" si="12"/>
        <v>99.94</v>
      </c>
    </row>
    <row r="66" spans="1:21" s="14" customFormat="1" ht="12.75">
      <c r="A66" s="6">
        <f t="shared" si="13"/>
        <v>63</v>
      </c>
      <c r="B66" s="6" t="s">
        <v>108</v>
      </c>
      <c r="C66" s="7" t="s">
        <v>32</v>
      </c>
      <c r="D66" s="7" t="s">
        <v>24</v>
      </c>
      <c r="E66" s="8"/>
      <c r="F66" s="91">
        <f t="shared" si="7"/>
        <v>0</v>
      </c>
      <c r="G66" s="8"/>
      <c r="H66" s="10">
        <f t="shared" si="8"/>
        <v>0</v>
      </c>
      <c r="I66" s="8"/>
      <c r="J66" s="10">
        <f t="shared" si="9"/>
        <v>0</v>
      </c>
      <c r="K66" s="94">
        <f t="shared" si="10"/>
        <v>0</v>
      </c>
      <c r="L66" s="12">
        <v>6.24</v>
      </c>
      <c r="M66" s="13">
        <f t="shared" si="11"/>
        <v>18.72</v>
      </c>
      <c r="N66" s="16"/>
      <c r="O66" s="16"/>
      <c r="P66" s="16">
        <v>20</v>
      </c>
      <c r="Q66" s="16"/>
      <c r="R66" s="16"/>
      <c r="S66" s="16">
        <v>10</v>
      </c>
      <c r="T66" s="40" t="s">
        <v>19</v>
      </c>
      <c r="U66" s="52">
        <f t="shared" si="12"/>
        <v>48.72</v>
      </c>
    </row>
    <row r="67" spans="1:21" s="14" customFormat="1" ht="17.25">
      <c r="A67" s="6">
        <f t="shared" si="13"/>
        <v>64</v>
      </c>
      <c r="B67" s="6" t="s">
        <v>109</v>
      </c>
      <c r="C67" s="7" t="s">
        <v>84</v>
      </c>
      <c r="D67" s="7"/>
      <c r="E67" s="8">
        <v>36</v>
      </c>
      <c r="F67" s="87">
        <f t="shared" si="7"/>
        <v>108</v>
      </c>
      <c r="G67" s="8">
        <v>25.5</v>
      </c>
      <c r="H67" s="88">
        <f t="shared" si="8"/>
        <v>51</v>
      </c>
      <c r="I67" s="8">
        <v>20.75</v>
      </c>
      <c r="J67" s="10">
        <f t="shared" si="9"/>
        <v>20.75</v>
      </c>
      <c r="K67" s="11">
        <f t="shared" si="10"/>
        <v>179.75</v>
      </c>
      <c r="L67" s="12">
        <v>6.25</v>
      </c>
      <c r="M67" s="13">
        <f t="shared" si="11"/>
        <v>18.75</v>
      </c>
      <c r="N67" s="16"/>
      <c r="O67" s="16"/>
      <c r="P67" s="16">
        <v>20</v>
      </c>
      <c r="Q67" s="16"/>
      <c r="R67" s="16"/>
      <c r="S67" s="16"/>
      <c r="T67" s="40" t="s">
        <v>19</v>
      </c>
      <c r="U67" s="52">
        <f t="shared" si="12"/>
        <v>218.5</v>
      </c>
    </row>
    <row r="68" spans="1:21" ht="12.75">
      <c r="A68" s="23">
        <f t="shared" si="13"/>
        <v>65</v>
      </c>
      <c r="B68" s="23" t="s">
        <v>110</v>
      </c>
      <c r="C68" s="24" t="s">
        <v>17</v>
      </c>
      <c r="D68" s="24"/>
      <c r="E68" s="25">
        <v>84</v>
      </c>
      <c r="F68" s="90">
        <f aca="true" t="shared" si="14" ref="F68:F99">E68*3</f>
        <v>252</v>
      </c>
      <c r="G68" s="25">
        <v>5.25</v>
      </c>
      <c r="H68" s="93">
        <f aca="true" t="shared" si="15" ref="H68:H87">G68*2</f>
        <v>10.5</v>
      </c>
      <c r="I68" s="25"/>
      <c r="J68" s="5">
        <f aca="true" t="shared" si="16" ref="J68:J99">I68*1</f>
        <v>0</v>
      </c>
      <c r="K68" s="27">
        <f aca="true" t="shared" si="17" ref="K68:K99">F68+H68+J68</f>
        <v>262.5</v>
      </c>
      <c r="L68" s="12">
        <v>6.74</v>
      </c>
      <c r="M68" s="28">
        <f aca="true" t="shared" si="18" ref="M68:M99">L68*3</f>
        <v>20.22</v>
      </c>
      <c r="N68" s="50"/>
      <c r="O68" s="50"/>
      <c r="P68" s="50">
        <v>20</v>
      </c>
      <c r="Q68" s="50"/>
      <c r="R68" s="50"/>
      <c r="S68" s="50"/>
      <c r="T68" s="41" t="s">
        <v>19</v>
      </c>
      <c r="U68" s="52">
        <f aca="true" t="shared" si="19" ref="U68:U99">K68+M68+N68+O68+P68+Q68+R68+S68</f>
        <v>302.72</v>
      </c>
    </row>
    <row r="69" spans="1:21" ht="12.75">
      <c r="A69" s="23">
        <f aca="true" t="shared" si="20" ref="A69:A100">A68+1</f>
        <v>66</v>
      </c>
      <c r="B69" s="23" t="s">
        <v>111</v>
      </c>
      <c r="C69" s="24" t="s">
        <v>17</v>
      </c>
      <c r="D69" s="24"/>
      <c r="E69" s="25">
        <v>87.5</v>
      </c>
      <c r="F69" s="90">
        <f t="shared" si="14"/>
        <v>262.5</v>
      </c>
      <c r="G69" s="25"/>
      <c r="H69" s="5">
        <f t="shared" si="15"/>
        <v>0</v>
      </c>
      <c r="I69" s="25"/>
      <c r="J69" s="5">
        <f t="shared" si="16"/>
        <v>0</v>
      </c>
      <c r="K69" s="27">
        <f t="shared" si="17"/>
        <v>262.5</v>
      </c>
      <c r="L69" s="12">
        <v>7.75</v>
      </c>
      <c r="M69" s="28">
        <f t="shared" si="18"/>
        <v>23.25</v>
      </c>
      <c r="N69" s="50"/>
      <c r="O69" s="50"/>
      <c r="P69" s="50">
        <v>20</v>
      </c>
      <c r="Q69" s="50"/>
      <c r="R69" s="50"/>
      <c r="S69" s="50">
        <v>10</v>
      </c>
      <c r="T69" s="41" t="s">
        <v>19</v>
      </c>
      <c r="U69" s="52">
        <f t="shared" si="19"/>
        <v>315.75</v>
      </c>
    </row>
    <row r="70" spans="1:21" ht="17.25">
      <c r="A70" s="23">
        <f t="shared" si="20"/>
        <v>67</v>
      </c>
      <c r="B70" s="23" t="s">
        <v>112</v>
      </c>
      <c r="C70" s="24" t="s">
        <v>23</v>
      </c>
      <c r="D70" s="24" t="s">
        <v>18</v>
      </c>
      <c r="E70" s="25">
        <v>24</v>
      </c>
      <c r="F70" s="90">
        <f t="shared" si="14"/>
        <v>72</v>
      </c>
      <c r="G70" s="25"/>
      <c r="H70" s="5">
        <f t="shared" si="15"/>
        <v>0</v>
      </c>
      <c r="I70" s="25"/>
      <c r="J70" s="5">
        <f t="shared" si="16"/>
        <v>0</v>
      </c>
      <c r="K70" s="27">
        <f t="shared" si="17"/>
        <v>72</v>
      </c>
      <c r="L70" s="12">
        <v>7.03</v>
      </c>
      <c r="M70" s="28">
        <f t="shared" si="18"/>
        <v>21.09</v>
      </c>
      <c r="N70" s="50"/>
      <c r="O70" s="50"/>
      <c r="P70" s="50">
        <v>20</v>
      </c>
      <c r="Q70" s="50"/>
      <c r="R70" s="50"/>
      <c r="S70" s="50">
        <v>5</v>
      </c>
      <c r="T70" s="41" t="s">
        <v>19</v>
      </c>
      <c r="U70" s="52">
        <f t="shared" si="19"/>
        <v>118.09</v>
      </c>
    </row>
    <row r="71" spans="1:21" ht="12.75">
      <c r="A71" s="6">
        <f t="shared" si="20"/>
        <v>68</v>
      </c>
      <c r="B71" s="23" t="s">
        <v>113</v>
      </c>
      <c r="C71" s="24" t="s">
        <v>42</v>
      </c>
      <c r="D71" s="24"/>
      <c r="E71" s="25"/>
      <c r="F71" s="92">
        <f t="shared" si="14"/>
        <v>0</v>
      </c>
      <c r="G71" s="25"/>
      <c r="H71" s="5">
        <f t="shared" si="15"/>
        <v>0</v>
      </c>
      <c r="I71" s="25"/>
      <c r="J71" s="5">
        <f t="shared" si="16"/>
        <v>0</v>
      </c>
      <c r="K71" s="95">
        <f t="shared" si="17"/>
        <v>0</v>
      </c>
      <c r="L71" s="12">
        <v>6.99</v>
      </c>
      <c r="M71" s="28">
        <f t="shared" si="18"/>
        <v>20.97</v>
      </c>
      <c r="N71" s="50"/>
      <c r="O71" s="50"/>
      <c r="P71" s="50">
        <v>20</v>
      </c>
      <c r="Q71" s="50"/>
      <c r="R71" s="50">
        <v>1</v>
      </c>
      <c r="S71" s="50"/>
      <c r="T71" s="41" t="s">
        <v>19</v>
      </c>
      <c r="U71" s="52">
        <f t="shared" si="19"/>
        <v>41.97</v>
      </c>
    </row>
    <row r="72" spans="1:21" ht="12.75">
      <c r="A72" s="23">
        <f t="shared" si="20"/>
        <v>69</v>
      </c>
      <c r="B72" s="23" t="s">
        <v>114</v>
      </c>
      <c r="C72" s="24" t="s">
        <v>32</v>
      </c>
      <c r="D72" s="24"/>
      <c r="E72" s="25">
        <v>16</v>
      </c>
      <c r="F72" s="90">
        <f t="shared" si="14"/>
        <v>48</v>
      </c>
      <c r="G72" s="25"/>
      <c r="H72" s="5">
        <f t="shared" si="15"/>
        <v>0</v>
      </c>
      <c r="I72" s="25">
        <v>35</v>
      </c>
      <c r="J72" s="93">
        <f t="shared" si="16"/>
        <v>35</v>
      </c>
      <c r="K72" s="27">
        <f t="shared" si="17"/>
        <v>83</v>
      </c>
      <c r="L72" s="12">
        <v>6.73</v>
      </c>
      <c r="M72" s="28">
        <f t="shared" si="18"/>
        <v>20.19</v>
      </c>
      <c r="N72" s="50"/>
      <c r="O72" s="50"/>
      <c r="P72" s="50">
        <v>20</v>
      </c>
      <c r="Q72" s="50"/>
      <c r="R72" s="50"/>
      <c r="S72" s="50"/>
      <c r="T72" s="41" t="s">
        <v>19</v>
      </c>
      <c r="U72" s="52">
        <f t="shared" si="19"/>
        <v>123.19</v>
      </c>
    </row>
    <row r="73" spans="1:21" ht="25.5">
      <c r="A73" s="23">
        <f t="shared" si="20"/>
        <v>70</v>
      </c>
      <c r="B73" s="23" t="s">
        <v>115</v>
      </c>
      <c r="C73" s="24" t="s">
        <v>42</v>
      </c>
      <c r="D73" s="24" t="s">
        <v>200</v>
      </c>
      <c r="E73" s="25">
        <v>15</v>
      </c>
      <c r="F73" s="90">
        <f t="shared" si="14"/>
        <v>45</v>
      </c>
      <c r="G73" s="25"/>
      <c r="H73" s="5">
        <f t="shared" si="15"/>
        <v>0</v>
      </c>
      <c r="I73" s="25"/>
      <c r="J73" s="5">
        <f t="shared" si="16"/>
        <v>0</v>
      </c>
      <c r="K73" s="27">
        <f t="shared" si="17"/>
        <v>45</v>
      </c>
      <c r="L73" s="12">
        <v>6.67</v>
      </c>
      <c r="M73" s="28">
        <f t="shared" si="18"/>
        <v>20.009999999999998</v>
      </c>
      <c r="N73" s="50"/>
      <c r="O73" s="50"/>
      <c r="P73" s="50">
        <v>20</v>
      </c>
      <c r="Q73" s="50"/>
      <c r="R73" s="50"/>
      <c r="S73" s="50"/>
      <c r="T73" s="41" t="s">
        <v>19</v>
      </c>
      <c r="U73" s="52">
        <f t="shared" si="19"/>
        <v>85.00999999999999</v>
      </c>
    </row>
    <row r="74" spans="1:21" ht="12.75">
      <c r="A74" s="23">
        <f t="shared" si="20"/>
        <v>71</v>
      </c>
      <c r="B74" s="23" t="s">
        <v>116</v>
      </c>
      <c r="C74" s="24" t="s">
        <v>39</v>
      </c>
      <c r="D74" s="24" t="s">
        <v>85</v>
      </c>
      <c r="E74" s="25"/>
      <c r="F74" s="92">
        <f t="shared" si="14"/>
        <v>0</v>
      </c>
      <c r="G74" s="25"/>
      <c r="H74" s="5">
        <f t="shared" si="15"/>
        <v>0</v>
      </c>
      <c r="I74" s="25"/>
      <c r="J74" s="5">
        <f t="shared" si="16"/>
        <v>0</v>
      </c>
      <c r="K74" s="95">
        <f t="shared" si="17"/>
        <v>0</v>
      </c>
      <c r="L74" s="12">
        <v>7.46</v>
      </c>
      <c r="M74" s="28">
        <f t="shared" si="18"/>
        <v>22.38</v>
      </c>
      <c r="N74" s="50"/>
      <c r="O74" s="50"/>
      <c r="P74" s="50"/>
      <c r="Q74" s="50">
        <v>10</v>
      </c>
      <c r="R74" s="50"/>
      <c r="S74" s="50"/>
      <c r="T74" s="41" t="s">
        <v>19</v>
      </c>
      <c r="U74" s="52">
        <f t="shared" si="19"/>
        <v>32.379999999999995</v>
      </c>
    </row>
    <row r="75" spans="1:21" ht="17.25">
      <c r="A75" s="29">
        <f t="shared" si="20"/>
        <v>72</v>
      </c>
      <c r="B75" s="23" t="s">
        <v>117</v>
      </c>
      <c r="C75" s="24" t="s">
        <v>21</v>
      </c>
      <c r="D75" s="24" t="s">
        <v>35</v>
      </c>
      <c r="E75" s="25">
        <v>54.25</v>
      </c>
      <c r="F75" s="90">
        <f t="shared" si="14"/>
        <v>162.75</v>
      </c>
      <c r="G75" s="25"/>
      <c r="H75" s="5">
        <f t="shared" si="15"/>
        <v>0</v>
      </c>
      <c r="I75" s="25">
        <v>5.5</v>
      </c>
      <c r="J75" s="5">
        <f t="shared" si="16"/>
        <v>5.5</v>
      </c>
      <c r="K75" s="27">
        <f t="shared" si="17"/>
        <v>168.25</v>
      </c>
      <c r="L75" s="12">
        <v>6.88</v>
      </c>
      <c r="M75" s="28">
        <f t="shared" si="18"/>
        <v>20.64</v>
      </c>
      <c r="N75" s="50"/>
      <c r="O75" s="50"/>
      <c r="P75" s="50">
        <v>20</v>
      </c>
      <c r="Q75" s="50"/>
      <c r="R75" s="50"/>
      <c r="S75" s="50">
        <v>10</v>
      </c>
      <c r="T75" s="41" t="s">
        <v>19</v>
      </c>
      <c r="U75" s="52">
        <f t="shared" si="19"/>
        <v>218.89</v>
      </c>
    </row>
    <row r="76" spans="1:21" ht="17.25">
      <c r="A76" s="23">
        <f t="shared" si="20"/>
        <v>73</v>
      </c>
      <c r="B76" s="23" t="s">
        <v>118</v>
      </c>
      <c r="C76" s="24" t="s">
        <v>64</v>
      </c>
      <c r="D76" s="24"/>
      <c r="E76" s="25"/>
      <c r="F76" s="92">
        <f t="shared" si="14"/>
        <v>0</v>
      </c>
      <c r="G76" s="25"/>
      <c r="H76" s="5">
        <f t="shared" si="15"/>
        <v>0</v>
      </c>
      <c r="I76" s="25">
        <v>1.75</v>
      </c>
      <c r="J76" s="5">
        <f t="shared" si="16"/>
        <v>1.75</v>
      </c>
      <c r="K76" s="27">
        <f t="shared" si="17"/>
        <v>1.75</v>
      </c>
      <c r="L76" s="12">
        <v>7.26</v>
      </c>
      <c r="M76" s="28">
        <f t="shared" si="18"/>
        <v>21.78</v>
      </c>
      <c r="N76" s="50"/>
      <c r="O76" s="50"/>
      <c r="P76" s="50">
        <v>20</v>
      </c>
      <c r="Q76" s="50"/>
      <c r="R76" s="50"/>
      <c r="S76" s="50">
        <v>10</v>
      </c>
      <c r="T76" s="41" t="s">
        <v>19</v>
      </c>
      <c r="U76" s="52">
        <f t="shared" si="19"/>
        <v>53.53</v>
      </c>
    </row>
    <row r="77" spans="1:21" ht="25.5">
      <c r="A77" s="23">
        <f t="shared" si="20"/>
        <v>74</v>
      </c>
      <c r="B77" s="23" t="s">
        <v>119</v>
      </c>
      <c r="C77" s="24" t="s">
        <v>42</v>
      </c>
      <c r="D77" s="24" t="s">
        <v>76</v>
      </c>
      <c r="E77" s="25">
        <v>32</v>
      </c>
      <c r="F77" s="90">
        <f t="shared" si="14"/>
        <v>96</v>
      </c>
      <c r="G77" s="25"/>
      <c r="H77" s="5">
        <f t="shared" si="15"/>
        <v>0</v>
      </c>
      <c r="I77" s="25"/>
      <c r="J77" s="5">
        <f t="shared" si="16"/>
        <v>0</v>
      </c>
      <c r="K77" s="27">
        <f t="shared" si="17"/>
        <v>96</v>
      </c>
      <c r="L77" s="12">
        <v>6.86</v>
      </c>
      <c r="M77" s="28">
        <f t="shared" si="18"/>
        <v>20.580000000000002</v>
      </c>
      <c r="N77" s="50"/>
      <c r="O77" s="50"/>
      <c r="P77" s="50">
        <v>20</v>
      </c>
      <c r="Q77" s="50"/>
      <c r="R77" s="50"/>
      <c r="S77" s="50"/>
      <c r="T77" s="41" t="s">
        <v>19</v>
      </c>
      <c r="U77" s="52">
        <f t="shared" si="19"/>
        <v>136.57999999999998</v>
      </c>
    </row>
    <row r="78" spans="1:21" ht="17.25">
      <c r="A78" s="23">
        <f t="shared" si="20"/>
        <v>75</v>
      </c>
      <c r="B78" s="23" t="s">
        <v>120</v>
      </c>
      <c r="C78" s="24" t="s">
        <v>35</v>
      </c>
      <c r="D78" s="24"/>
      <c r="E78" s="25"/>
      <c r="F78" s="90">
        <f t="shared" si="14"/>
        <v>0</v>
      </c>
      <c r="G78" s="25">
        <v>6.25</v>
      </c>
      <c r="H78" s="5">
        <f t="shared" si="15"/>
        <v>12.5</v>
      </c>
      <c r="I78" s="25"/>
      <c r="J78" s="5">
        <f t="shared" si="16"/>
        <v>0</v>
      </c>
      <c r="K78" s="27">
        <f t="shared" si="17"/>
        <v>12.5</v>
      </c>
      <c r="L78" s="12">
        <v>6.8</v>
      </c>
      <c r="M78" s="28">
        <f t="shared" si="18"/>
        <v>20.4</v>
      </c>
      <c r="N78" s="50"/>
      <c r="O78" s="50"/>
      <c r="P78" s="50">
        <v>20</v>
      </c>
      <c r="Q78" s="50"/>
      <c r="R78" s="50"/>
      <c r="S78" s="50"/>
      <c r="T78" s="41" t="s">
        <v>19</v>
      </c>
      <c r="U78" s="52">
        <f t="shared" si="19"/>
        <v>52.9</v>
      </c>
    </row>
    <row r="79" spans="1:21" ht="12.75">
      <c r="A79" s="23">
        <f t="shared" si="20"/>
        <v>76</v>
      </c>
      <c r="B79" s="23" t="s">
        <v>121</v>
      </c>
      <c r="C79" s="24" t="s">
        <v>89</v>
      </c>
      <c r="D79" s="24"/>
      <c r="E79" s="25"/>
      <c r="F79" s="92">
        <f t="shared" si="14"/>
        <v>0</v>
      </c>
      <c r="G79" s="25"/>
      <c r="H79" s="5">
        <f t="shared" si="15"/>
        <v>0</v>
      </c>
      <c r="I79" s="25"/>
      <c r="J79" s="5">
        <f t="shared" si="16"/>
        <v>0</v>
      </c>
      <c r="K79" s="95">
        <f t="shared" si="17"/>
        <v>0</v>
      </c>
      <c r="L79" s="12">
        <v>6.9</v>
      </c>
      <c r="M79" s="28">
        <f t="shared" si="18"/>
        <v>20.700000000000003</v>
      </c>
      <c r="N79" s="50"/>
      <c r="O79" s="50"/>
      <c r="P79" s="50"/>
      <c r="Q79" s="50"/>
      <c r="R79" s="50"/>
      <c r="S79" s="50"/>
      <c r="T79" s="41" t="s">
        <v>19</v>
      </c>
      <c r="U79" s="52">
        <f t="shared" si="19"/>
        <v>20.700000000000003</v>
      </c>
    </row>
    <row r="80" spans="1:21" ht="12.75">
      <c r="A80" s="23">
        <f t="shared" si="20"/>
        <v>77</v>
      </c>
      <c r="B80" s="23" t="s">
        <v>122</v>
      </c>
      <c r="C80" s="24" t="s">
        <v>18</v>
      </c>
      <c r="D80" s="24"/>
      <c r="E80" s="25"/>
      <c r="F80" s="92">
        <f t="shared" si="14"/>
        <v>0</v>
      </c>
      <c r="G80" s="25"/>
      <c r="H80" s="5">
        <f t="shared" si="15"/>
        <v>0</v>
      </c>
      <c r="I80" s="25"/>
      <c r="J80" s="5">
        <f t="shared" si="16"/>
        <v>0</v>
      </c>
      <c r="K80" s="95">
        <f t="shared" si="17"/>
        <v>0</v>
      </c>
      <c r="L80" s="12">
        <v>6.69</v>
      </c>
      <c r="M80" s="28">
        <f t="shared" si="18"/>
        <v>20.07</v>
      </c>
      <c r="N80" s="50"/>
      <c r="O80" s="50"/>
      <c r="P80" s="50">
        <v>20</v>
      </c>
      <c r="Q80" s="50"/>
      <c r="R80" s="50"/>
      <c r="S80" s="50"/>
      <c r="T80" s="41" t="s">
        <v>19</v>
      </c>
      <c r="U80" s="52">
        <f t="shared" si="19"/>
        <v>40.07</v>
      </c>
    </row>
    <row r="81" spans="1:21" ht="17.25">
      <c r="A81" s="23">
        <f t="shared" si="20"/>
        <v>78</v>
      </c>
      <c r="B81" s="23" t="s">
        <v>123</v>
      </c>
      <c r="C81" s="24" t="s">
        <v>64</v>
      </c>
      <c r="D81" s="24" t="s">
        <v>124</v>
      </c>
      <c r="E81" s="25">
        <v>40</v>
      </c>
      <c r="F81" s="90">
        <f t="shared" si="14"/>
        <v>120</v>
      </c>
      <c r="G81" s="25"/>
      <c r="H81" s="5">
        <f t="shared" si="15"/>
        <v>0</v>
      </c>
      <c r="I81" s="25">
        <v>5.75</v>
      </c>
      <c r="J81" s="5">
        <f t="shared" si="16"/>
        <v>5.75</v>
      </c>
      <c r="K81" s="27">
        <f t="shared" si="17"/>
        <v>125.75</v>
      </c>
      <c r="L81" s="12">
        <v>8.9</v>
      </c>
      <c r="M81" s="28">
        <f t="shared" si="18"/>
        <v>26.700000000000003</v>
      </c>
      <c r="N81" s="16"/>
      <c r="O81" s="50"/>
      <c r="P81" s="50">
        <v>20</v>
      </c>
      <c r="Q81" s="50"/>
      <c r="R81" s="50">
        <v>1</v>
      </c>
      <c r="S81" s="50">
        <v>15</v>
      </c>
      <c r="T81" s="41" t="s">
        <v>19</v>
      </c>
      <c r="U81" s="52">
        <f t="shared" si="19"/>
        <v>188.45</v>
      </c>
    </row>
    <row r="82" spans="1:21" ht="12.75">
      <c r="A82" s="23">
        <f t="shared" si="20"/>
        <v>79</v>
      </c>
      <c r="B82" s="23" t="s">
        <v>125</v>
      </c>
      <c r="C82" s="24" t="s">
        <v>46</v>
      </c>
      <c r="D82" s="24"/>
      <c r="E82" s="25"/>
      <c r="F82" s="92">
        <f t="shared" si="14"/>
        <v>0</v>
      </c>
      <c r="G82" s="25"/>
      <c r="H82" s="5">
        <f t="shared" si="15"/>
        <v>0</v>
      </c>
      <c r="I82" s="25"/>
      <c r="J82" s="5">
        <f t="shared" si="16"/>
        <v>0</v>
      </c>
      <c r="K82" s="95">
        <f t="shared" si="17"/>
        <v>0</v>
      </c>
      <c r="L82" s="12">
        <v>8.87</v>
      </c>
      <c r="M82" s="28">
        <f t="shared" si="18"/>
        <v>26.61</v>
      </c>
      <c r="N82" s="50"/>
      <c r="O82" s="50"/>
      <c r="P82" s="50">
        <v>20</v>
      </c>
      <c r="Q82" s="50"/>
      <c r="R82" s="50">
        <v>1</v>
      </c>
      <c r="S82" s="16">
        <v>10</v>
      </c>
      <c r="T82" s="41" t="s">
        <v>19</v>
      </c>
      <c r="U82" s="52">
        <f t="shared" si="19"/>
        <v>57.61</v>
      </c>
    </row>
    <row r="83" spans="1:21" ht="25.5">
      <c r="A83" s="23">
        <f t="shared" si="20"/>
        <v>80</v>
      </c>
      <c r="B83" s="23" t="s">
        <v>126</v>
      </c>
      <c r="C83" s="24" t="s">
        <v>58</v>
      </c>
      <c r="D83" s="24"/>
      <c r="E83" s="25">
        <v>16</v>
      </c>
      <c r="F83" s="90">
        <f t="shared" si="14"/>
        <v>48</v>
      </c>
      <c r="G83" s="25"/>
      <c r="H83" s="5">
        <f t="shared" si="15"/>
        <v>0</v>
      </c>
      <c r="I83" s="25"/>
      <c r="J83" s="5">
        <f t="shared" si="16"/>
        <v>0</v>
      </c>
      <c r="K83" s="27">
        <f t="shared" si="17"/>
        <v>48</v>
      </c>
      <c r="L83" s="12">
        <v>6.06</v>
      </c>
      <c r="M83" s="28">
        <f t="shared" si="18"/>
        <v>18.18</v>
      </c>
      <c r="N83" s="50"/>
      <c r="O83" s="50"/>
      <c r="P83" s="50">
        <v>20</v>
      </c>
      <c r="Q83" s="50"/>
      <c r="R83" s="50">
        <v>1</v>
      </c>
      <c r="S83" s="16">
        <v>10</v>
      </c>
      <c r="T83" s="41" t="s">
        <v>19</v>
      </c>
      <c r="U83" s="52">
        <f t="shared" si="19"/>
        <v>97.18</v>
      </c>
    </row>
    <row r="84" spans="1:21" ht="17.25">
      <c r="A84" s="23">
        <f t="shared" si="20"/>
        <v>81</v>
      </c>
      <c r="B84" s="23" t="s">
        <v>127</v>
      </c>
      <c r="C84" s="24" t="s">
        <v>46</v>
      </c>
      <c r="D84" s="24" t="s">
        <v>128</v>
      </c>
      <c r="E84" s="25">
        <v>34</v>
      </c>
      <c r="F84" s="90">
        <f t="shared" si="14"/>
        <v>102</v>
      </c>
      <c r="G84" s="25">
        <v>20</v>
      </c>
      <c r="H84" s="93">
        <f t="shared" si="15"/>
        <v>40</v>
      </c>
      <c r="I84" s="25">
        <v>7.25</v>
      </c>
      <c r="J84" s="5">
        <f t="shared" si="16"/>
        <v>7.25</v>
      </c>
      <c r="K84" s="27">
        <f t="shared" si="17"/>
        <v>149.25</v>
      </c>
      <c r="L84" s="12">
        <v>7.04</v>
      </c>
      <c r="M84" s="28">
        <f t="shared" si="18"/>
        <v>21.12</v>
      </c>
      <c r="N84" s="50">
        <v>20</v>
      </c>
      <c r="O84" s="50"/>
      <c r="P84" s="50">
        <v>20</v>
      </c>
      <c r="Q84" s="50"/>
      <c r="R84" s="50"/>
      <c r="S84" s="50"/>
      <c r="T84" s="41" t="s">
        <v>19</v>
      </c>
      <c r="U84" s="52">
        <f t="shared" si="19"/>
        <v>210.37</v>
      </c>
    </row>
    <row r="85" spans="1:21" s="14" customFormat="1" ht="17.25">
      <c r="A85" s="6">
        <f t="shared" si="20"/>
        <v>82</v>
      </c>
      <c r="B85" s="6" t="s">
        <v>129</v>
      </c>
      <c r="C85" s="7" t="s">
        <v>35</v>
      </c>
      <c r="D85" s="7"/>
      <c r="E85" s="8"/>
      <c r="F85" s="91">
        <f t="shared" si="14"/>
        <v>0</v>
      </c>
      <c r="G85" s="8"/>
      <c r="H85" s="10">
        <f t="shared" si="15"/>
        <v>0</v>
      </c>
      <c r="I85" s="8"/>
      <c r="J85" s="10">
        <f t="shared" si="16"/>
        <v>0</v>
      </c>
      <c r="K85" s="94">
        <f t="shared" si="17"/>
        <v>0</v>
      </c>
      <c r="L85" s="12">
        <v>7.5</v>
      </c>
      <c r="M85" s="13">
        <f t="shared" si="18"/>
        <v>22.5</v>
      </c>
      <c r="N85" s="16"/>
      <c r="O85" s="16"/>
      <c r="P85" s="16">
        <v>20</v>
      </c>
      <c r="Q85" s="16"/>
      <c r="R85" s="16">
        <v>1</v>
      </c>
      <c r="S85" s="16"/>
      <c r="T85" s="40" t="s">
        <v>19</v>
      </c>
      <c r="U85" s="52">
        <f t="shared" si="19"/>
        <v>43.5</v>
      </c>
    </row>
    <row r="86" spans="1:21" ht="17.25">
      <c r="A86" s="23">
        <f t="shared" si="20"/>
        <v>83</v>
      </c>
      <c r="B86" s="23" t="s">
        <v>130</v>
      </c>
      <c r="C86" s="24" t="s">
        <v>64</v>
      </c>
      <c r="D86" s="24" t="s">
        <v>35</v>
      </c>
      <c r="E86" s="25"/>
      <c r="F86" s="92">
        <f t="shared" si="14"/>
        <v>0</v>
      </c>
      <c r="G86" s="25">
        <v>30.5</v>
      </c>
      <c r="H86" s="93">
        <f t="shared" si="15"/>
        <v>61</v>
      </c>
      <c r="I86" s="25">
        <v>2</v>
      </c>
      <c r="J86" s="93">
        <f t="shared" si="16"/>
        <v>2</v>
      </c>
      <c r="K86" s="27">
        <f t="shared" si="17"/>
        <v>63</v>
      </c>
      <c r="L86" s="12">
        <v>6.52</v>
      </c>
      <c r="M86" s="28">
        <f t="shared" si="18"/>
        <v>19.56</v>
      </c>
      <c r="N86" s="50"/>
      <c r="O86" s="50"/>
      <c r="P86" s="50">
        <v>20</v>
      </c>
      <c r="Q86" s="50"/>
      <c r="R86" s="50">
        <v>1</v>
      </c>
      <c r="S86" s="50">
        <v>5</v>
      </c>
      <c r="T86" s="41" t="s">
        <v>19</v>
      </c>
      <c r="U86" s="52">
        <f t="shared" si="19"/>
        <v>108.56</v>
      </c>
    </row>
    <row r="87" spans="1:21" ht="12.75">
      <c r="A87" s="23">
        <f t="shared" si="20"/>
        <v>84</v>
      </c>
      <c r="B87" s="23" t="s">
        <v>131</v>
      </c>
      <c r="C87" s="24" t="s">
        <v>18</v>
      </c>
      <c r="D87" s="24"/>
      <c r="E87" s="25">
        <v>76.5</v>
      </c>
      <c r="F87" s="90">
        <f t="shared" si="14"/>
        <v>229.5</v>
      </c>
      <c r="G87" s="25"/>
      <c r="H87" s="5">
        <f t="shared" si="15"/>
        <v>0</v>
      </c>
      <c r="I87" s="25"/>
      <c r="J87" s="5">
        <f t="shared" si="16"/>
        <v>0</v>
      </c>
      <c r="K87" s="27">
        <f t="shared" si="17"/>
        <v>229.5</v>
      </c>
      <c r="L87" s="12">
        <v>6.88</v>
      </c>
      <c r="M87" s="28">
        <f t="shared" si="18"/>
        <v>20.64</v>
      </c>
      <c r="N87" s="50"/>
      <c r="O87" s="50"/>
      <c r="P87" s="50">
        <v>20</v>
      </c>
      <c r="Q87" s="50"/>
      <c r="R87" s="50"/>
      <c r="S87" s="50"/>
      <c r="T87" s="41" t="s">
        <v>19</v>
      </c>
      <c r="U87" s="52">
        <f t="shared" si="19"/>
        <v>270.14</v>
      </c>
    </row>
    <row r="88" spans="1:21" ht="17.25">
      <c r="A88" s="23">
        <f t="shared" si="20"/>
        <v>85</v>
      </c>
      <c r="B88" s="23" t="s">
        <v>132</v>
      </c>
      <c r="C88" s="24" t="s">
        <v>35</v>
      </c>
      <c r="D88" s="24" t="s">
        <v>133</v>
      </c>
      <c r="E88" s="25"/>
      <c r="F88" s="92">
        <f t="shared" si="14"/>
        <v>0</v>
      </c>
      <c r="G88" s="25">
        <v>9.25</v>
      </c>
      <c r="H88" s="93">
        <v>18.25</v>
      </c>
      <c r="I88" s="25">
        <v>18.25</v>
      </c>
      <c r="J88" s="5">
        <f t="shared" si="16"/>
        <v>18.25</v>
      </c>
      <c r="K88" s="27">
        <f t="shared" si="17"/>
        <v>36.5</v>
      </c>
      <c r="L88" s="12">
        <v>6.94</v>
      </c>
      <c r="M88" s="28">
        <f t="shared" si="18"/>
        <v>20.82</v>
      </c>
      <c r="N88" s="50"/>
      <c r="O88" s="50"/>
      <c r="P88" s="50">
        <v>20</v>
      </c>
      <c r="Q88" s="50"/>
      <c r="R88" s="50"/>
      <c r="S88" s="50"/>
      <c r="T88" s="41" t="s">
        <v>19</v>
      </c>
      <c r="U88" s="52">
        <f t="shared" si="19"/>
        <v>77.32</v>
      </c>
    </row>
    <row r="89" spans="1:21" ht="12.75">
      <c r="A89" s="23">
        <f t="shared" si="20"/>
        <v>86</v>
      </c>
      <c r="B89" s="23" t="s">
        <v>134</v>
      </c>
      <c r="C89" s="24" t="s">
        <v>46</v>
      </c>
      <c r="D89" s="24" t="s">
        <v>85</v>
      </c>
      <c r="E89" s="25">
        <v>8</v>
      </c>
      <c r="F89" s="90">
        <f t="shared" si="14"/>
        <v>24</v>
      </c>
      <c r="G89" s="25"/>
      <c r="H89" s="5">
        <f aca="true" t="shared" si="21" ref="H89:H127">G89*2</f>
        <v>0</v>
      </c>
      <c r="I89" s="25"/>
      <c r="J89" s="5">
        <f t="shared" si="16"/>
        <v>0</v>
      </c>
      <c r="K89" s="27">
        <f t="shared" si="17"/>
        <v>24</v>
      </c>
      <c r="L89" s="12">
        <v>8.07</v>
      </c>
      <c r="M89" s="28">
        <f t="shared" si="18"/>
        <v>24.21</v>
      </c>
      <c r="N89" s="50"/>
      <c r="O89" s="50"/>
      <c r="P89" s="50">
        <v>20</v>
      </c>
      <c r="Q89" s="50"/>
      <c r="R89" s="16">
        <v>1</v>
      </c>
      <c r="S89" s="16">
        <v>5</v>
      </c>
      <c r="T89" s="41" t="s">
        <v>19</v>
      </c>
      <c r="U89" s="52">
        <f t="shared" si="19"/>
        <v>74.21000000000001</v>
      </c>
    </row>
    <row r="90" spans="1:21" ht="17.25">
      <c r="A90" s="23">
        <f t="shared" si="20"/>
        <v>87</v>
      </c>
      <c r="B90" s="23" t="s">
        <v>135</v>
      </c>
      <c r="C90" s="24" t="s">
        <v>21</v>
      </c>
      <c r="D90" s="24" t="s">
        <v>136</v>
      </c>
      <c r="E90" s="25"/>
      <c r="F90" s="92">
        <f t="shared" si="14"/>
        <v>0</v>
      </c>
      <c r="G90" s="25">
        <v>7.5</v>
      </c>
      <c r="H90" s="93">
        <f t="shared" si="21"/>
        <v>15</v>
      </c>
      <c r="I90" s="25">
        <v>13.25</v>
      </c>
      <c r="J90" s="5">
        <f t="shared" si="16"/>
        <v>13.25</v>
      </c>
      <c r="K90" s="27">
        <f t="shared" si="17"/>
        <v>28.25</v>
      </c>
      <c r="L90" s="12">
        <v>7.11</v>
      </c>
      <c r="M90" s="28">
        <f t="shared" si="18"/>
        <v>21.330000000000002</v>
      </c>
      <c r="N90" s="50"/>
      <c r="O90" s="50"/>
      <c r="P90" s="50">
        <v>20</v>
      </c>
      <c r="Q90" s="50"/>
      <c r="R90" s="50">
        <v>1</v>
      </c>
      <c r="S90" s="50">
        <v>5</v>
      </c>
      <c r="T90" s="41" t="s">
        <v>19</v>
      </c>
      <c r="U90" s="52">
        <f t="shared" si="19"/>
        <v>75.58</v>
      </c>
    </row>
    <row r="91" spans="1:21" ht="12.75">
      <c r="A91" s="23">
        <f t="shared" si="20"/>
        <v>88</v>
      </c>
      <c r="B91" s="23" t="s">
        <v>137</v>
      </c>
      <c r="C91" s="24" t="s">
        <v>138</v>
      </c>
      <c r="D91" s="24"/>
      <c r="E91" s="25">
        <v>78</v>
      </c>
      <c r="F91" s="90">
        <f t="shared" si="14"/>
        <v>234</v>
      </c>
      <c r="G91" s="25">
        <v>21</v>
      </c>
      <c r="H91" s="93">
        <f t="shared" si="21"/>
        <v>42</v>
      </c>
      <c r="I91" s="25"/>
      <c r="J91" s="5">
        <f t="shared" si="16"/>
        <v>0</v>
      </c>
      <c r="K91" s="27">
        <f t="shared" si="17"/>
        <v>276</v>
      </c>
      <c r="L91" s="12">
        <v>7.42</v>
      </c>
      <c r="M91" s="28">
        <f t="shared" si="18"/>
        <v>22.259999999999998</v>
      </c>
      <c r="N91" s="50"/>
      <c r="O91" s="50">
        <v>30</v>
      </c>
      <c r="P91" s="50"/>
      <c r="Q91" s="50"/>
      <c r="R91" s="50"/>
      <c r="S91" s="50"/>
      <c r="T91" s="41" t="s">
        <v>19</v>
      </c>
      <c r="U91" s="52">
        <f t="shared" si="19"/>
        <v>328.26</v>
      </c>
    </row>
    <row r="92" spans="1:21" ht="25.5">
      <c r="A92" s="23">
        <f t="shared" si="20"/>
        <v>89</v>
      </c>
      <c r="B92" s="23" t="s">
        <v>139</v>
      </c>
      <c r="C92" s="24" t="s">
        <v>76</v>
      </c>
      <c r="D92" s="24" t="s">
        <v>32</v>
      </c>
      <c r="E92" s="25">
        <v>39.75</v>
      </c>
      <c r="F92" s="90">
        <f t="shared" si="14"/>
        <v>119.25</v>
      </c>
      <c r="G92" s="25">
        <v>7.25</v>
      </c>
      <c r="H92" s="5">
        <f t="shared" si="21"/>
        <v>14.5</v>
      </c>
      <c r="I92" s="25"/>
      <c r="J92" s="5">
        <f t="shared" si="16"/>
        <v>0</v>
      </c>
      <c r="K92" s="27">
        <f t="shared" si="17"/>
        <v>133.75</v>
      </c>
      <c r="L92" s="12">
        <v>6.93</v>
      </c>
      <c r="M92" s="28">
        <f t="shared" si="18"/>
        <v>20.79</v>
      </c>
      <c r="N92" s="50">
        <v>20</v>
      </c>
      <c r="O92" s="50"/>
      <c r="P92" s="50">
        <v>20</v>
      </c>
      <c r="Q92" s="50"/>
      <c r="R92" s="50"/>
      <c r="S92" s="50">
        <v>10</v>
      </c>
      <c r="T92" s="41" t="s">
        <v>19</v>
      </c>
      <c r="U92" s="52">
        <f t="shared" si="19"/>
        <v>204.54</v>
      </c>
    </row>
    <row r="93" spans="1:21" s="14" customFormat="1" ht="17.25">
      <c r="A93" s="6">
        <f t="shared" si="20"/>
        <v>90</v>
      </c>
      <c r="B93" s="6" t="s">
        <v>140</v>
      </c>
      <c r="C93" s="7" t="s">
        <v>18</v>
      </c>
      <c r="D93" s="7" t="s">
        <v>66</v>
      </c>
      <c r="E93" s="8">
        <v>34.5</v>
      </c>
      <c r="F93" s="87">
        <f t="shared" si="14"/>
        <v>103.5</v>
      </c>
      <c r="G93" s="8"/>
      <c r="H93" s="10">
        <f t="shared" si="21"/>
        <v>0</v>
      </c>
      <c r="I93" s="8">
        <v>1.5</v>
      </c>
      <c r="J93" s="10">
        <f t="shared" si="16"/>
        <v>1.5</v>
      </c>
      <c r="K93" s="11">
        <f t="shared" si="17"/>
        <v>105</v>
      </c>
      <c r="L93" s="12">
        <v>7</v>
      </c>
      <c r="M93" s="13">
        <f t="shared" si="18"/>
        <v>21</v>
      </c>
      <c r="N93" s="16">
        <v>20</v>
      </c>
      <c r="O93" s="16"/>
      <c r="P93" s="16">
        <v>20</v>
      </c>
      <c r="Q93" s="16"/>
      <c r="R93" s="16"/>
      <c r="S93" s="16"/>
      <c r="T93" s="40" t="s">
        <v>19</v>
      </c>
      <c r="U93" s="52">
        <f t="shared" si="19"/>
        <v>166</v>
      </c>
    </row>
    <row r="94" spans="1:21" ht="12.75">
      <c r="A94" s="23">
        <f t="shared" si="20"/>
        <v>91</v>
      </c>
      <c r="B94" s="23" t="s">
        <v>141</v>
      </c>
      <c r="C94" s="24" t="s">
        <v>18</v>
      </c>
      <c r="D94" s="24"/>
      <c r="E94" s="25">
        <v>18.5</v>
      </c>
      <c r="F94" s="90">
        <f t="shared" si="14"/>
        <v>55.5</v>
      </c>
      <c r="G94" s="25">
        <v>1</v>
      </c>
      <c r="H94" s="5">
        <f t="shared" si="21"/>
        <v>2</v>
      </c>
      <c r="I94" s="25">
        <v>9</v>
      </c>
      <c r="J94" s="93">
        <f t="shared" si="16"/>
        <v>9</v>
      </c>
      <c r="K94" s="27">
        <f t="shared" si="17"/>
        <v>66.5</v>
      </c>
      <c r="L94" s="12">
        <v>6.67</v>
      </c>
      <c r="M94" s="28">
        <f t="shared" si="18"/>
        <v>20.009999999999998</v>
      </c>
      <c r="N94" s="50"/>
      <c r="O94" s="50"/>
      <c r="P94" s="50">
        <v>20</v>
      </c>
      <c r="Q94" s="50"/>
      <c r="R94" s="50"/>
      <c r="S94" s="50">
        <v>15</v>
      </c>
      <c r="T94" s="41" t="s">
        <v>19</v>
      </c>
      <c r="U94" s="52">
        <f t="shared" si="19"/>
        <v>121.50999999999999</v>
      </c>
    </row>
    <row r="95" spans="1:21" s="14" customFormat="1" ht="12.75">
      <c r="A95" s="6">
        <f t="shared" si="20"/>
        <v>92</v>
      </c>
      <c r="B95" s="6" t="s">
        <v>142</v>
      </c>
      <c r="C95" s="7" t="s">
        <v>46</v>
      </c>
      <c r="D95" s="7" t="s">
        <v>18</v>
      </c>
      <c r="E95" s="8">
        <v>21</v>
      </c>
      <c r="F95" s="87">
        <f t="shared" si="14"/>
        <v>63</v>
      </c>
      <c r="G95" s="8"/>
      <c r="H95" s="10">
        <f t="shared" si="21"/>
        <v>0</v>
      </c>
      <c r="I95" s="8">
        <v>4.5</v>
      </c>
      <c r="J95" s="10">
        <f t="shared" si="16"/>
        <v>4.5</v>
      </c>
      <c r="K95" s="11">
        <f t="shared" si="17"/>
        <v>67.5</v>
      </c>
      <c r="L95" s="12">
        <v>7.68</v>
      </c>
      <c r="M95" s="13">
        <f t="shared" si="18"/>
        <v>23.04</v>
      </c>
      <c r="N95" s="16">
        <v>20</v>
      </c>
      <c r="O95" s="16"/>
      <c r="P95" s="16">
        <v>20</v>
      </c>
      <c r="Q95" s="16"/>
      <c r="R95" s="16"/>
      <c r="S95" s="16"/>
      <c r="T95" s="40" t="s">
        <v>19</v>
      </c>
      <c r="U95" s="52">
        <f t="shared" si="19"/>
        <v>130.54</v>
      </c>
    </row>
    <row r="96" spans="1:21" s="14" customFormat="1" ht="12.75">
      <c r="A96" s="6">
        <f t="shared" si="20"/>
        <v>93</v>
      </c>
      <c r="B96" s="6" t="s">
        <v>143</v>
      </c>
      <c r="C96" s="7"/>
      <c r="D96" s="7"/>
      <c r="E96" s="8">
        <v>20.5</v>
      </c>
      <c r="F96" s="87">
        <f t="shared" si="14"/>
        <v>61.5</v>
      </c>
      <c r="G96" s="8"/>
      <c r="H96" s="10">
        <f t="shared" si="21"/>
        <v>0</v>
      </c>
      <c r="I96" s="8"/>
      <c r="J96" s="10">
        <f t="shared" si="16"/>
        <v>0</v>
      </c>
      <c r="K96" s="11">
        <f t="shared" si="17"/>
        <v>61.5</v>
      </c>
      <c r="L96" s="12">
        <v>5.78</v>
      </c>
      <c r="M96" s="13">
        <f t="shared" si="18"/>
        <v>17.34</v>
      </c>
      <c r="N96" s="16"/>
      <c r="O96" s="16"/>
      <c r="P96" s="16"/>
      <c r="Q96" s="16"/>
      <c r="R96" s="16">
        <v>1</v>
      </c>
      <c r="S96" s="16">
        <v>10</v>
      </c>
      <c r="T96" s="40" t="s">
        <v>19</v>
      </c>
      <c r="U96" s="52">
        <f t="shared" si="19"/>
        <v>89.84</v>
      </c>
    </row>
    <row r="97" spans="1:21" ht="17.25">
      <c r="A97" s="23">
        <f t="shared" si="20"/>
        <v>94</v>
      </c>
      <c r="B97" s="23" t="s">
        <v>144</v>
      </c>
      <c r="C97" s="24" t="s">
        <v>23</v>
      </c>
      <c r="D97" s="24"/>
      <c r="E97" s="25"/>
      <c r="F97" s="92">
        <f t="shared" si="14"/>
        <v>0</v>
      </c>
      <c r="G97" s="25"/>
      <c r="H97" s="5">
        <f t="shared" si="21"/>
        <v>0</v>
      </c>
      <c r="I97" s="25"/>
      <c r="J97" s="5">
        <f t="shared" si="16"/>
        <v>0</v>
      </c>
      <c r="K97" s="27">
        <f t="shared" si="17"/>
        <v>0</v>
      </c>
      <c r="L97" s="12">
        <v>7.31</v>
      </c>
      <c r="M97" s="28">
        <f t="shared" si="18"/>
        <v>21.93</v>
      </c>
      <c r="N97" s="50"/>
      <c r="O97" s="50"/>
      <c r="P97" s="50">
        <v>20</v>
      </c>
      <c r="Q97" s="50"/>
      <c r="R97" s="50"/>
      <c r="S97" s="50"/>
      <c r="T97" s="41" t="s">
        <v>19</v>
      </c>
      <c r="U97" s="52">
        <f t="shared" si="19"/>
        <v>41.93</v>
      </c>
    </row>
    <row r="98" spans="1:21" ht="17.25">
      <c r="A98" s="23">
        <f t="shared" si="20"/>
        <v>95</v>
      </c>
      <c r="B98" s="23" t="s">
        <v>145</v>
      </c>
      <c r="C98" s="24" t="s">
        <v>64</v>
      </c>
      <c r="D98" s="24"/>
      <c r="E98" s="25">
        <v>40.75</v>
      </c>
      <c r="F98" s="90">
        <f t="shared" si="14"/>
        <v>122.25</v>
      </c>
      <c r="G98" s="25">
        <v>21</v>
      </c>
      <c r="H98" s="93">
        <f t="shared" si="21"/>
        <v>42</v>
      </c>
      <c r="I98" s="25"/>
      <c r="J98" s="5">
        <f t="shared" si="16"/>
        <v>0</v>
      </c>
      <c r="K98" s="27">
        <f t="shared" si="17"/>
        <v>164.25</v>
      </c>
      <c r="L98" s="12">
        <v>7.53</v>
      </c>
      <c r="M98" s="28">
        <f t="shared" si="18"/>
        <v>22.59</v>
      </c>
      <c r="N98" s="50"/>
      <c r="O98" s="50">
        <v>30</v>
      </c>
      <c r="P98" s="50">
        <v>20</v>
      </c>
      <c r="Q98" s="50"/>
      <c r="R98" s="50"/>
      <c r="S98" s="50"/>
      <c r="T98" s="41" t="s">
        <v>19</v>
      </c>
      <c r="U98" s="52">
        <f t="shared" si="19"/>
        <v>236.84</v>
      </c>
    </row>
    <row r="99" spans="1:21" ht="25.5">
      <c r="A99" s="23">
        <f t="shared" si="20"/>
        <v>96</v>
      </c>
      <c r="B99" s="23" t="s">
        <v>146</v>
      </c>
      <c r="C99" s="24" t="s">
        <v>76</v>
      </c>
      <c r="D99" s="24"/>
      <c r="E99" s="25"/>
      <c r="F99" s="92">
        <f t="shared" si="14"/>
        <v>0</v>
      </c>
      <c r="G99" s="25"/>
      <c r="H99" s="5">
        <f t="shared" si="21"/>
        <v>0</v>
      </c>
      <c r="I99" s="25"/>
      <c r="J99" s="5">
        <f t="shared" si="16"/>
        <v>0</v>
      </c>
      <c r="K99" s="95">
        <f t="shared" si="17"/>
        <v>0</v>
      </c>
      <c r="L99" s="12">
        <v>7.41</v>
      </c>
      <c r="M99" s="28">
        <f t="shared" si="18"/>
        <v>22.23</v>
      </c>
      <c r="N99" s="50"/>
      <c r="O99" s="50"/>
      <c r="P99" s="50">
        <v>20</v>
      </c>
      <c r="Q99" s="50"/>
      <c r="R99" s="50"/>
      <c r="S99" s="50"/>
      <c r="T99" s="41" t="s">
        <v>19</v>
      </c>
      <c r="U99" s="52">
        <f t="shared" si="19"/>
        <v>42.230000000000004</v>
      </c>
    </row>
    <row r="100" spans="1:21" ht="17.25">
      <c r="A100" s="23">
        <f t="shared" si="20"/>
        <v>97</v>
      </c>
      <c r="B100" s="23" t="s">
        <v>147</v>
      </c>
      <c r="C100" s="24" t="s">
        <v>84</v>
      </c>
      <c r="D100" s="24"/>
      <c r="E100" s="25">
        <v>17</v>
      </c>
      <c r="F100" s="90">
        <f aca="true" t="shared" si="22" ref="F100:F127">E100*3</f>
        <v>51</v>
      </c>
      <c r="G100" s="25">
        <v>7</v>
      </c>
      <c r="H100" s="93">
        <f t="shared" si="21"/>
        <v>14</v>
      </c>
      <c r="I100" s="25">
        <v>34.5</v>
      </c>
      <c r="J100" s="5">
        <f aca="true" t="shared" si="23" ref="J100:J127">I100*1</f>
        <v>34.5</v>
      </c>
      <c r="K100" s="27">
        <f aca="true" t="shared" si="24" ref="K100:K127">F100+H100+J100</f>
        <v>99.5</v>
      </c>
      <c r="L100" s="12">
        <v>7.26</v>
      </c>
      <c r="M100" s="28">
        <f aca="true" t="shared" si="25" ref="M100:M127">L100*3</f>
        <v>21.78</v>
      </c>
      <c r="N100" s="50">
        <v>20</v>
      </c>
      <c r="O100" s="50"/>
      <c r="P100" s="50">
        <v>20</v>
      </c>
      <c r="Q100" s="50"/>
      <c r="R100" s="50"/>
      <c r="S100" s="50"/>
      <c r="T100" s="41" t="s">
        <v>19</v>
      </c>
      <c r="U100" s="52">
        <f aca="true" t="shared" si="26" ref="U100:U127">K100+M100+N100+O100+P100+Q100+R100+S100</f>
        <v>161.28</v>
      </c>
    </row>
    <row r="101" spans="1:21" s="14" customFormat="1" ht="17.25">
      <c r="A101" s="6">
        <f aca="true" t="shared" si="27" ref="A101:A127">A100+1</f>
        <v>98</v>
      </c>
      <c r="B101" s="6" t="s">
        <v>148</v>
      </c>
      <c r="C101" s="7" t="s">
        <v>32</v>
      </c>
      <c r="D101" s="7" t="s">
        <v>149</v>
      </c>
      <c r="E101" s="8"/>
      <c r="F101" s="91">
        <f t="shared" si="22"/>
        <v>0</v>
      </c>
      <c r="G101" s="8">
        <v>30.25</v>
      </c>
      <c r="H101" s="10">
        <f t="shared" si="21"/>
        <v>60.5</v>
      </c>
      <c r="I101" s="8">
        <v>3</v>
      </c>
      <c r="J101" s="88">
        <f t="shared" si="23"/>
        <v>3</v>
      </c>
      <c r="K101" s="11">
        <f t="shared" si="24"/>
        <v>63.5</v>
      </c>
      <c r="L101" s="12">
        <v>6.2</v>
      </c>
      <c r="M101" s="13">
        <f t="shared" si="25"/>
        <v>18.6</v>
      </c>
      <c r="N101" s="16"/>
      <c r="O101" s="16"/>
      <c r="P101" s="16">
        <v>20</v>
      </c>
      <c r="Q101" s="16"/>
      <c r="R101" s="16"/>
      <c r="S101" s="16">
        <v>5</v>
      </c>
      <c r="T101" s="40" t="s">
        <v>19</v>
      </c>
      <c r="U101" s="52">
        <f t="shared" si="26"/>
        <v>107.1</v>
      </c>
    </row>
    <row r="102" spans="1:21" ht="17.25">
      <c r="A102" s="23">
        <f t="shared" si="27"/>
        <v>99</v>
      </c>
      <c r="B102" s="23" t="s">
        <v>150</v>
      </c>
      <c r="C102" s="24" t="s">
        <v>35</v>
      </c>
      <c r="D102" s="24"/>
      <c r="E102" s="25"/>
      <c r="F102" s="92">
        <f t="shared" si="22"/>
        <v>0</v>
      </c>
      <c r="G102" s="25"/>
      <c r="H102" s="5">
        <f t="shared" si="21"/>
        <v>0</v>
      </c>
      <c r="I102" s="25"/>
      <c r="J102" s="5">
        <f t="shared" si="23"/>
        <v>0</v>
      </c>
      <c r="K102" s="27">
        <f t="shared" si="24"/>
        <v>0</v>
      </c>
      <c r="L102" s="12">
        <v>7.02</v>
      </c>
      <c r="M102" s="28">
        <f t="shared" si="25"/>
        <v>21.06</v>
      </c>
      <c r="N102" s="50"/>
      <c r="O102" s="50"/>
      <c r="P102" s="50">
        <v>20</v>
      </c>
      <c r="Q102" s="50"/>
      <c r="R102" s="50"/>
      <c r="S102" s="50"/>
      <c r="T102" s="41" t="s">
        <v>19</v>
      </c>
      <c r="U102" s="52">
        <f t="shared" si="26"/>
        <v>41.06</v>
      </c>
    </row>
    <row r="103" spans="1:21" s="14" customFormat="1" ht="17.25">
      <c r="A103" s="6">
        <f t="shared" si="27"/>
        <v>100</v>
      </c>
      <c r="B103" s="6" t="s">
        <v>151</v>
      </c>
      <c r="C103" s="7" t="s">
        <v>23</v>
      </c>
      <c r="D103" s="7"/>
      <c r="E103" s="8">
        <v>42</v>
      </c>
      <c r="F103" s="87">
        <f t="shared" si="22"/>
        <v>126</v>
      </c>
      <c r="G103" s="8"/>
      <c r="H103" s="10">
        <f t="shared" si="21"/>
        <v>0</v>
      </c>
      <c r="I103" s="8"/>
      <c r="J103" s="10">
        <f t="shared" si="23"/>
        <v>0</v>
      </c>
      <c r="K103" s="11">
        <f t="shared" si="24"/>
        <v>126</v>
      </c>
      <c r="L103" s="12">
        <v>6.75</v>
      </c>
      <c r="M103" s="13">
        <f t="shared" si="25"/>
        <v>20.25</v>
      </c>
      <c r="N103" s="16"/>
      <c r="O103" s="16"/>
      <c r="P103" s="16">
        <v>20</v>
      </c>
      <c r="Q103" s="16"/>
      <c r="R103" s="16"/>
      <c r="S103" s="16"/>
      <c r="T103" s="40" t="s">
        <v>19</v>
      </c>
      <c r="U103" s="52">
        <f t="shared" si="26"/>
        <v>166.25</v>
      </c>
    </row>
    <row r="104" spans="1:21" s="14" customFormat="1" ht="12.75">
      <c r="A104" s="6">
        <f t="shared" si="27"/>
        <v>101</v>
      </c>
      <c r="B104" s="6" t="s">
        <v>152</v>
      </c>
      <c r="C104" s="7" t="s">
        <v>32</v>
      </c>
      <c r="D104" s="7"/>
      <c r="E104" s="8">
        <v>18.25</v>
      </c>
      <c r="F104" s="87">
        <f t="shared" si="22"/>
        <v>54.75</v>
      </c>
      <c r="G104" s="8">
        <v>0.5</v>
      </c>
      <c r="H104" s="88">
        <f t="shared" si="21"/>
        <v>1</v>
      </c>
      <c r="I104" s="8">
        <v>12.5</v>
      </c>
      <c r="J104" s="10">
        <f t="shared" si="23"/>
        <v>12.5</v>
      </c>
      <c r="K104" s="11">
        <f t="shared" si="24"/>
        <v>68.25</v>
      </c>
      <c r="L104" s="12">
        <v>6.88</v>
      </c>
      <c r="M104" s="13">
        <f t="shared" si="25"/>
        <v>20.64</v>
      </c>
      <c r="N104" s="16"/>
      <c r="O104" s="16"/>
      <c r="P104" s="16">
        <v>20</v>
      </c>
      <c r="Q104" s="16"/>
      <c r="R104" s="16"/>
      <c r="S104" s="16"/>
      <c r="T104" s="40" t="s">
        <v>19</v>
      </c>
      <c r="U104" s="52">
        <f t="shared" si="26"/>
        <v>108.89</v>
      </c>
    </row>
    <row r="105" spans="1:21" s="14" customFormat="1" ht="17.25">
      <c r="A105" s="6">
        <f t="shared" si="27"/>
        <v>102</v>
      </c>
      <c r="B105" s="6" t="s">
        <v>153</v>
      </c>
      <c r="C105" s="7" t="s">
        <v>35</v>
      </c>
      <c r="D105" s="7" t="s">
        <v>154</v>
      </c>
      <c r="E105" s="8">
        <v>6.5</v>
      </c>
      <c r="F105" s="87">
        <f t="shared" si="22"/>
        <v>19.5</v>
      </c>
      <c r="G105" s="8"/>
      <c r="H105" s="10">
        <f t="shared" si="21"/>
        <v>0</v>
      </c>
      <c r="I105" s="8"/>
      <c r="J105" s="10">
        <f t="shared" si="23"/>
        <v>0</v>
      </c>
      <c r="K105" s="11">
        <f t="shared" si="24"/>
        <v>19.5</v>
      </c>
      <c r="L105" s="12">
        <v>7.26</v>
      </c>
      <c r="M105" s="13">
        <f t="shared" si="25"/>
        <v>21.78</v>
      </c>
      <c r="N105" s="16"/>
      <c r="O105" s="16"/>
      <c r="P105" s="16">
        <v>20</v>
      </c>
      <c r="Q105" s="16"/>
      <c r="R105" s="16"/>
      <c r="S105" s="16">
        <v>5</v>
      </c>
      <c r="T105" s="40" t="s">
        <v>19</v>
      </c>
      <c r="U105" s="52">
        <f t="shared" si="26"/>
        <v>66.28</v>
      </c>
    </row>
    <row r="106" spans="1:21" ht="17.25">
      <c r="A106" s="23">
        <f t="shared" si="27"/>
        <v>103</v>
      </c>
      <c r="B106" s="23" t="s">
        <v>155</v>
      </c>
      <c r="C106" s="24" t="s">
        <v>32</v>
      </c>
      <c r="D106" s="24" t="s">
        <v>156</v>
      </c>
      <c r="E106" s="25"/>
      <c r="F106" s="92">
        <f t="shared" si="22"/>
        <v>0</v>
      </c>
      <c r="G106" s="25"/>
      <c r="H106" s="5">
        <f t="shared" si="21"/>
        <v>0</v>
      </c>
      <c r="I106" s="25"/>
      <c r="J106" s="5">
        <f t="shared" si="23"/>
        <v>0</v>
      </c>
      <c r="K106" s="95">
        <f t="shared" si="24"/>
        <v>0</v>
      </c>
      <c r="L106" s="12">
        <v>7</v>
      </c>
      <c r="M106" s="28">
        <f t="shared" si="25"/>
        <v>21</v>
      </c>
      <c r="N106" s="50"/>
      <c r="O106" s="50"/>
      <c r="P106" s="50">
        <v>20</v>
      </c>
      <c r="Q106" s="50"/>
      <c r="R106" s="50"/>
      <c r="S106" s="50"/>
      <c r="T106" s="41" t="s">
        <v>19</v>
      </c>
      <c r="U106" s="52">
        <f t="shared" si="26"/>
        <v>41</v>
      </c>
    </row>
    <row r="107" spans="1:21" ht="25.5">
      <c r="A107" s="23">
        <f t="shared" si="27"/>
        <v>104</v>
      </c>
      <c r="B107" s="23" t="s">
        <v>157</v>
      </c>
      <c r="C107" s="24" t="s">
        <v>158</v>
      </c>
      <c r="D107" s="24"/>
      <c r="E107" s="25"/>
      <c r="F107" s="92">
        <f t="shared" si="22"/>
        <v>0</v>
      </c>
      <c r="G107" s="25"/>
      <c r="H107" s="5">
        <f t="shared" si="21"/>
        <v>0</v>
      </c>
      <c r="I107" s="25"/>
      <c r="J107" s="5">
        <f t="shared" si="23"/>
        <v>0</v>
      </c>
      <c r="K107" s="95">
        <f t="shared" si="24"/>
        <v>0</v>
      </c>
      <c r="L107" s="12">
        <v>6.82</v>
      </c>
      <c r="M107" s="28">
        <f t="shared" si="25"/>
        <v>20.46</v>
      </c>
      <c r="N107" s="50"/>
      <c r="O107" s="50"/>
      <c r="P107" s="50">
        <v>20</v>
      </c>
      <c r="Q107" s="50"/>
      <c r="R107" s="50"/>
      <c r="S107" s="50"/>
      <c r="T107" s="41" t="s">
        <v>19</v>
      </c>
      <c r="U107" s="52">
        <f t="shared" si="26"/>
        <v>40.46</v>
      </c>
    </row>
    <row r="108" spans="1:21" s="14" customFormat="1" ht="17.25">
      <c r="A108" s="6">
        <f t="shared" si="27"/>
        <v>105</v>
      </c>
      <c r="B108" s="6" t="s">
        <v>159</v>
      </c>
      <c r="C108" s="7" t="s">
        <v>35</v>
      </c>
      <c r="D108" s="7" t="s">
        <v>46</v>
      </c>
      <c r="E108" s="8"/>
      <c r="F108" s="91">
        <f t="shared" si="22"/>
        <v>0</v>
      </c>
      <c r="G108" s="8">
        <v>7</v>
      </c>
      <c r="H108" s="88">
        <f t="shared" si="21"/>
        <v>14</v>
      </c>
      <c r="I108" s="8"/>
      <c r="J108" s="10">
        <f t="shared" si="23"/>
        <v>0</v>
      </c>
      <c r="K108" s="11">
        <f t="shared" si="24"/>
        <v>14</v>
      </c>
      <c r="L108" s="12">
        <v>7.28</v>
      </c>
      <c r="M108" s="13">
        <f t="shared" si="25"/>
        <v>21.84</v>
      </c>
      <c r="N108" s="16"/>
      <c r="O108" s="16"/>
      <c r="P108" s="16">
        <v>20</v>
      </c>
      <c r="Q108" s="16"/>
      <c r="R108" s="16"/>
      <c r="S108" s="16"/>
      <c r="T108" s="40" t="s">
        <v>19</v>
      </c>
      <c r="U108" s="52">
        <f t="shared" si="26"/>
        <v>55.84</v>
      </c>
    </row>
    <row r="109" spans="1:21" ht="12.75">
      <c r="A109" s="23">
        <f t="shared" si="27"/>
        <v>106</v>
      </c>
      <c r="B109" s="23" t="s">
        <v>160</v>
      </c>
      <c r="C109" s="24" t="s">
        <v>89</v>
      </c>
      <c r="D109" s="24" t="s">
        <v>32</v>
      </c>
      <c r="E109" s="25"/>
      <c r="F109" s="92">
        <f t="shared" si="22"/>
        <v>0</v>
      </c>
      <c r="G109" s="25"/>
      <c r="H109" s="5">
        <f t="shared" si="21"/>
        <v>0</v>
      </c>
      <c r="I109" s="25"/>
      <c r="J109" s="5">
        <f t="shared" si="23"/>
        <v>0</v>
      </c>
      <c r="K109" s="95">
        <f t="shared" si="24"/>
        <v>0</v>
      </c>
      <c r="L109" s="12">
        <v>6.87</v>
      </c>
      <c r="M109" s="28">
        <f t="shared" si="25"/>
        <v>20.61</v>
      </c>
      <c r="N109" s="50"/>
      <c r="O109" s="50"/>
      <c r="P109" s="50"/>
      <c r="Q109" s="50">
        <v>10</v>
      </c>
      <c r="R109" s="50"/>
      <c r="S109" s="50"/>
      <c r="T109" s="41" t="s">
        <v>19</v>
      </c>
      <c r="U109" s="52">
        <f t="shared" si="26"/>
        <v>30.61</v>
      </c>
    </row>
    <row r="110" spans="1:21" ht="12.75">
      <c r="A110" s="23">
        <f t="shared" si="27"/>
        <v>107</v>
      </c>
      <c r="B110" s="23" t="s">
        <v>161</v>
      </c>
      <c r="C110" s="24" t="s">
        <v>46</v>
      </c>
      <c r="D110" s="24"/>
      <c r="E110" s="25">
        <v>8</v>
      </c>
      <c r="F110" s="90">
        <f t="shared" si="22"/>
        <v>24</v>
      </c>
      <c r="G110" s="25"/>
      <c r="H110" s="5">
        <f t="shared" si="21"/>
        <v>0</v>
      </c>
      <c r="I110" s="25"/>
      <c r="J110" s="5">
        <f t="shared" si="23"/>
        <v>0</v>
      </c>
      <c r="K110" s="27">
        <f t="shared" si="24"/>
        <v>24</v>
      </c>
      <c r="L110" s="12">
        <v>6.67</v>
      </c>
      <c r="M110" s="28">
        <f t="shared" si="25"/>
        <v>20.009999999999998</v>
      </c>
      <c r="N110" s="50"/>
      <c r="O110" s="50"/>
      <c r="P110" s="50">
        <v>20</v>
      </c>
      <c r="Q110" s="50"/>
      <c r="R110" s="50"/>
      <c r="S110" s="50"/>
      <c r="T110" s="41" t="s">
        <v>19</v>
      </c>
      <c r="U110" s="52">
        <f t="shared" si="26"/>
        <v>64.00999999999999</v>
      </c>
    </row>
    <row r="111" spans="1:21" ht="17.25">
      <c r="A111" s="23">
        <f t="shared" si="27"/>
        <v>108</v>
      </c>
      <c r="B111" s="23" t="s">
        <v>162</v>
      </c>
      <c r="C111" s="24" t="s">
        <v>23</v>
      </c>
      <c r="D111" s="24" t="s">
        <v>40</v>
      </c>
      <c r="E111" s="25"/>
      <c r="F111" s="92">
        <f t="shared" si="22"/>
        <v>0</v>
      </c>
      <c r="G111" s="25"/>
      <c r="H111" s="5">
        <f t="shared" si="21"/>
        <v>0</v>
      </c>
      <c r="I111" s="25"/>
      <c r="J111" s="5">
        <f t="shared" si="23"/>
        <v>0</v>
      </c>
      <c r="K111" s="95">
        <f t="shared" si="24"/>
        <v>0</v>
      </c>
      <c r="L111" s="12">
        <v>7.55</v>
      </c>
      <c r="M111" s="28">
        <f t="shared" si="25"/>
        <v>22.65</v>
      </c>
      <c r="N111" s="50"/>
      <c r="O111" s="50"/>
      <c r="P111" s="50">
        <v>20</v>
      </c>
      <c r="Q111" s="50"/>
      <c r="R111" s="50"/>
      <c r="S111" s="50"/>
      <c r="T111" s="41" t="s">
        <v>19</v>
      </c>
      <c r="U111" s="52">
        <f t="shared" si="26"/>
        <v>42.65</v>
      </c>
    </row>
    <row r="112" spans="1:21" ht="12.75">
      <c r="A112" s="23">
        <f t="shared" si="27"/>
        <v>109</v>
      </c>
      <c r="B112" s="23" t="s">
        <v>163</v>
      </c>
      <c r="C112" s="24" t="s">
        <v>46</v>
      </c>
      <c r="D112" s="24"/>
      <c r="E112" s="25"/>
      <c r="F112" s="92">
        <f t="shared" si="22"/>
        <v>0</v>
      </c>
      <c r="G112" s="25"/>
      <c r="H112" s="5">
        <f t="shared" si="21"/>
        <v>0</v>
      </c>
      <c r="I112" s="25"/>
      <c r="J112" s="5">
        <f t="shared" si="23"/>
        <v>0</v>
      </c>
      <c r="K112" s="95">
        <f t="shared" si="24"/>
        <v>0</v>
      </c>
      <c r="L112" s="12">
        <v>7.14</v>
      </c>
      <c r="M112" s="28">
        <f t="shared" si="25"/>
        <v>21.419999999999998</v>
      </c>
      <c r="N112" s="50"/>
      <c r="O112" s="50"/>
      <c r="P112" s="50">
        <v>20</v>
      </c>
      <c r="Q112" s="50"/>
      <c r="R112" s="50"/>
      <c r="S112" s="50"/>
      <c r="T112" s="41" t="s">
        <v>19</v>
      </c>
      <c r="U112" s="52">
        <f t="shared" si="26"/>
        <v>41.42</v>
      </c>
    </row>
    <row r="113" spans="1:21" s="14" customFormat="1" ht="12.75">
      <c r="A113" s="6">
        <f t="shared" si="27"/>
        <v>110</v>
      </c>
      <c r="B113" s="6" t="s">
        <v>164</v>
      </c>
      <c r="C113" s="7" t="s">
        <v>42</v>
      </c>
      <c r="D113" s="7"/>
      <c r="E113" s="8"/>
      <c r="F113" s="91">
        <f t="shared" si="22"/>
        <v>0</v>
      </c>
      <c r="G113" s="8"/>
      <c r="H113" s="10">
        <f t="shared" si="21"/>
        <v>0</v>
      </c>
      <c r="I113" s="8"/>
      <c r="J113" s="10">
        <f t="shared" si="23"/>
        <v>0</v>
      </c>
      <c r="K113" s="94">
        <f t="shared" si="24"/>
        <v>0</v>
      </c>
      <c r="L113" s="12">
        <v>6.36</v>
      </c>
      <c r="M113" s="13">
        <f t="shared" si="25"/>
        <v>19.080000000000002</v>
      </c>
      <c r="N113" s="16"/>
      <c r="O113" s="16"/>
      <c r="P113" s="16">
        <v>20</v>
      </c>
      <c r="Q113" s="16"/>
      <c r="R113" s="16">
        <v>1</v>
      </c>
      <c r="S113" s="16">
        <v>10</v>
      </c>
      <c r="T113" s="40" t="s">
        <v>19</v>
      </c>
      <c r="U113" s="52">
        <f t="shared" si="26"/>
        <v>50.08</v>
      </c>
    </row>
    <row r="114" spans="1:21" ht="25.5">
      <c r="A114" s="23">
        <f t="shared" si="27"/>
        <v>111</v>
      </c>
      <c r="B114" s="23" t="s">
        <v>165</v>
      </c>
      <c r="C114" s="24" t="s">
        <v>76</v>
      </c>
      <c r="D114" s="24"/>
      <c r="E114" s="25"/>
      <c r="F114" s="92">
        <f t="shared" si="22"/>
        <v>0</v>
      </c>
      <c r="G114" s="25"/>
      <c r="H114" s="5">
        <f t="shared" si="21"/>
        <v>0</v>
      </c>
      <c r="I114" s="25"/>
      <c r="J114" s="5">
        <f t="shared" si="23"/>
        <v>0</v>
      </c>
      <c r="K114" s="95">
        <f t="shared" si="24"/>
        <v>0</v>
      </c>
      <c r="L114" s="12">
        <v>7.29</v>
      </c>
      <c r="M114" s="28">
        <f t="shared" si="25"/>
        <v>21.87</v>
      </c>
      <c r="N114" s="50"/>
      <c r="O114" s="50"/>
      <c r="P114" s="50">
        <v>20</v>
      </c>
      <c r="Q114" s="50"/>
      <c r="R114" s="50"/>
      <c r="S114" s="50"/>
      <c r="T114" s="41" t="s">
        <v>19</v>
      </c>
      <c r="U114" s="52">
        <f t="shared" si="26"/>
        <v>41.870000000000005</v>
      </c>
    </row>
    <row r="115" spans="1:21" ht="25.5">
      <c r="A115" s="23">
        <f t="shared" si="27"/>
        <v>112</v>
      </c>
      <c r="B115" s="23" t="s">
        <v>166</v>
      </c>
      <c r="C115" s="24" t="s">
        <v>26</v>
      </c>
      <c r="D115" s="24" t="s">
        <v>35</v>
      </c>
      <c r="E115" s="25">
        <v>28.5</v>
      </c>
      <c r="F115" s="90">
        <f t="shared" si="22"/>
        <v>85.5</v>
      </c>
      <c r="G115" s="25"/>
      <c r="H115" s="5">
        <f t="shared" si="21"/>
        <v>0</v>
      </c>
      <c r="I115" s="25"/>
      <c r="J115" s="5">
        <f t="shared" si="23"/>
        <v>0</v>
      </c>
      <c r="K115" s="27">
        <f t="shared" si="24"/>
        <v>85.5</v>
      </c>
      <c r="L115" s="12">
        <v>6.93</v>
      </c>
      <c r="M115" s="28">
        <f t="shared" si="25"/>
        <v>20.79</v>
      </c>
      <c r="N115" s="50">
        <v>20</v>
      </c>
      <c r="O115" s="50"/>
      <c r="P115" s="50">
        <v>20</v>
      </c>
      <c r="Q115" s="50"/>
      <c r="R115" s="50"/>
      <c r="S115" s="50"/>
      <c r="T115" s="41" t="s">
        <v>19</v>
      </c>
      <c r="U115" s="52">
        <f t="shared" si="26"/>
        <v>146.29</v>
      </c>
    </row>
    <row r="116" spans="1:21" ht="12.75">
      <c r="A116" s="23">
        <f t="shared" si="27"/>
        <v>113</v>
      </c>
      <c r="B116" s="23" t="s">
        <v>167</v>
      </c>
      <c r="C116" s="24" t="s">
        <v>17</v>
      </c>
      <c r="D116" s="24"/>
      <c r="E116" s="25"/>
      <c r="F116" s="92">
        <f t="shared" si="22"/>
        <v>0</v>
      </c>
      <c r="G116" s="25"/>
      <c r="H116" s="5">
        <f t="shared" si="21"/>
        <v>0</v>
      </c>
      <c r="I116" s="25"/>
      <c r="J116" s="5">
        <f t="shared" si="23"/>
        <v>0</v>
      </c>
      <c r="K116" s="95">
        <f t="shared" si="24"/>
        <v>0</v>
      </c>
      <c r="L116" s="12">
        <v>7.01</v>
      </c>
      <c r="M116" s="28">
        <f t="shared" si="25"/>
        <v>21.03</v>
      </c>
      <c r="N116" s="50"/>
      <c r="O116" s="50"/>
      <c r="P116" s="50">
        <v>20</v>
      </c>
      <c r="Q116" s="50"/>
      <c r="R116" s="50"/>
      <c r="S116" s="50"/>
      <c r="T116" s="41" t="s">
        <v>19</v>
      </c>
      <c r="U116" s="52">
        <f t="shared" si="26"/>
        <v>41.03</v>
      </c>
    </row>
    <row r="117" spans="1:21" ht="25.5">
      <c r="A117" s="23">
        <f t="shared" si="27"/>
        <v>114</v>
      </c>
      <c r="B117" s="23" t="s">
        <v>168</v>
      </c>
      <c r="C117" s="24" t="s">
        <v>26</v>
      </c>
      <c r="D117" s="24"/>
      <c r="E117" s="25"/>
      <c r="F117" s="92">
        <f t="shared" si="22"/>
        <v>0</v>
      </c>
      <c r="G117" s="25"/>
      <c r="H117" s="5">
        <f t="shared" si="21"/>
        <v>0</v>
      </c>
      <c r="I117" s="25"/>
      <c r="J117" s="5">
        <f t="shared" si="23"/>
        <v>0</v>
      </c>
      <c r="K117" s="95">
        <f t="shared" si="24"/>
        <v>0</v>
      </c>
      <c r="L117" s="12">
        <v>8.47</v>
      </c>
      <c r="M117" s="28">
        <f t="shared" si="25"/>
        <v>25.410000000000004</v>
      </c>
      <c r="N117" s="50"/>
      <c r="O117" s="50"/>
      <c r="P117" s="50">
        <v>20</v>
      </c>
      <c r="Q117" s="50"/>
      <c r="R117" s="50"/>
      <c r="S117" s="50"/>
      <c r="T117" s="41" t="s">
        <v>19</v>
      </c>
      <c r="U117" s="52">
        <f t="shared" si="26"/>
        <v>45.410000000000004</v>
      </c>
    </row>
    <row r="118" spans="1:21" ht="12.75">
      <c r="A118" s="23">
        <f t="shared" si="27"/>
        <v>115</v>
      </c>
      <c r="B118" s="23" t="s">
        <v>169</v>
      </c>
      <c r="C118" s="24" t="s">
        <v>17</v>
      </c>
      <c r="D118" s="24" t="s">
        <v>170</v>
      </c>
      <c r="E118" s="25"/>
      <c r="F118" s="92">
        <f t="shared" si="22"/>
        <v>0</v>
      </c>
      <c r="G118" s="25"/>
      <c r="H118" s="5">
        <f t="shared" si="21"/>
        <v>0</v>
      </c>
      <c r="I118" s="25"/>
      <c r="J118" s="5">
        <f t="shared" si="23"/>
        <v>0</v>
      </c>
      <c r="K118" s="95">
        <f t="shared" si="24"/>
        <v>0</v>
      </c>
      <c r="L118" s="12">
        <v>6.43</v>
      </c>
      <c r="M118" s="28">
        <f t="shared" si="25"/>
        <v>19.29</v>
      </c>
      <c r="N118" s="50"/>
      <c r="O118" s="50"/>
      <c r="P118" s="50">
        <v>20</v>
      </c>
      <c r="Q118" s="50"/>
      <c r="R118" s="50"/>
      <c r="S118" s="50"/>
      <c r="T118" s="41" t="s">
        <v>19</v>
      </c>
      <c r="U118" s="52">
        <f t="shared" si="26"/>
        <v>39.29</v>
      </c>
    </row>
    <row r="119" spans="1:21" ht="25.5">
      <c r="A119" s="23">
        <f t="shared" si="27"/>
        <v>116</v>
      </c>
      <c r="B119" s="23" t="s">
        <v>171</v>
      </c>
      <c r="C119" s="24" t="s">
        <v>23</v>
      </c>
      <c r="D119" s="24" t="s">
        <v>172</v>
      </c>
      <c r="E119" s="25">
        <v>60.75</v>
      </c>
      <c r="F119" s="90">
        <f t="shared" si="22"/>
        <v>182.25</v>
      </c>
      <c r="G119" s="25"/>
      <c r="H119" s="5">
        <f t="shared" si="21"/>
        <v>0</v>
      </c>
      <c r="I119" s="25">
        <v>9</v>
      </c>
      <c r="J119" s="5">
        <f t="shared" si="23"/>
        <v>9</v>
      </c>
      <c r="K119" s="27">
        <f t="shared" si="24"/>
        <v>191.25</v>
      </c>
      <c r="L119" s="12">
        <v>7.05</v>
      </c>
      <c r="M119" s="28">
        <f t="shared" si="25"/>
        <v>21.15</v>
      </c>
      <c r="N119" s="50">
        <v>20</v>
      </c>
      <c r="O119" s="50"/>
      <c r="P119" s="50">
        <v>20</v>
      </c>
      <c r="Q119" s="50"/>
      <c r="R119" s="50"/>
      <c r="S119" s="50"/>
      <c r="T119" s="41" t="s">
        <v>19</v>
      </c>
      <c r="U119" s="52">
        <f t="shared" si="26"/>
        <v>252.4</v>
      </c>
    </row>
    <row r="120" spans="1:21" ht="17.25">
      <c r="A120" s="23">
        <f t="shared" si="27"/>
        <v>117</v>
      </c>
      <c r="B120" s="23" t="s">
        <v>173</v>
      </c>
      <c r="C120" s="24" t="s">
        <v>35</v>
      </c>
      <c r="D120" s="24"/>
      <c r="E120" s="25"/>
      <c r="F120" s="92">
        <f t="shared" si="22"/>
        <v>0</v>
      </c>
      <c r="G120" s="25"/>
      <c r="H120" s="5">
        <f t="shared" si="21"/>
        <v>0</v>
      </c>
      <c r="I120" s="25"/>
      <c r="J120" s="5">
        <f t="shared" si="23"/>
        <v>0</v>
      </c>
      <c r="K120" s="95">
        <f t="shared" si="24"/>
        <v>0</v>
      </c>
      <c r="L120" s="12">
        <v>6.73</v>
      </c>
      <c r="M120" s="28">
        <f t="shared" si="25"/>
        <v>20.19</v>
      </c>
      <c r="N120" s="50"/>
      <c r="O120" s="50"/>
      <c r="P120" s="50">
        <v>20</v>
      </c>
      <c r="Q120" s="50"/>
      <c r="R120" s="50"/>
      <c r="S120" s="50"/>
      <c r="T120" s="41" t="s">
        <v>19</v>
      </c>
      <c r="U120" s="52">
        <f t="shared" si="26"/>
        <v>40.19</v>
      </c>
    </row>
    <row r="121" spans="1:21" ht="25.5">
      <c r="A121" s="23">
        <f t="shared" si="27"/>
        <v>118</v>
      </c>
      <c r="B121" s="23" t="s">
        <v>174</v>
      </c>
      <c r="C121" s="24" t="s">
        <v>23</v>
      </c>
      <c r="D121" s="24" t="s">
        <v>26</v>
      </c>
      <c r="E121" s="25"/>
      <c r="F121" s="92">
        <f t="shared" si="22"/>
        <v>0</v>
      </c>
      <c r="G121" s="25"/>
      <c r="H121" s="5">
        <f t="shared" si="21"/>
        <v>0</v>
      </c>
      <c r="I121" s="25"/>
      <c r="J121" s="5">
        <f t="shared" si="23"/>
        <v>0</v>
      </c>
      <c r="K121" s="95">
        <f t="shared" si="24"/>
        <v>0</v>
      </c>
      <c r="L121" s="12">
        <v>7.5</v>
      </c>
      <c r="M121" s="28">
        <f t="shared" si="25"/>
        <v>22.5</v>
      </c>
      <c r="N121" s="50"/>
      <c r="O121" s="50"/>
      <c r="P121" s="50">
        <v>20</v>
      </c>
      <c r="Q121" s="50"/>
      <c r="R121" s="50"/>
      <c r="S121" s="50"/>
      <c r="T121" s="41" t="s">
        <v>19</v>
      </c>
      <c r="U121" s="52">
        <f t="shared" si="26"/>
        <v>42.5</v>
      </c>
    </row>
    <row r="122" spans="1:21" ht="12.75">
      <c r="A122" s="23">
        <f t="shared" si="27"/>
        <v>119</v>
      </c>
      <c r="B122" s="23" t="s">
        <v>175</v>
      </c>
      <c r="C122" s="24" t="s">
        <v>42</v>
      </c>
      <c r="D122" s="24" t="s">
        <v>176</v>
      </c>
      <c r="E122" s="25"/>
      <c r="F122" s="92">
        <f t="shared" si="22"/>
        <v>0</v>
      </c>
      <c r="G122" s="25"/>
      <c r="H122" s="5">
        <f t="shared" si="21"/>
        <v>0</v>
      </c>
      <c r="I122" s="25"/>
      <c r="J122" s="5">
        <f t="shared" si="23"/>
        <v>0</v>
      </c>
      <c r="K122" s="95">
        <f t="shared" si="24"/>
        <v>0</v>
      </c>
      <c r="L122" s="12">
        <v>6.95</v>
      </c>
      <c r="M122" s="28">
        <f t="shared" si="25"/>
        <v>20.85</v>
      </c>
      <c r="N122" s="50"/>
      <c r="O122" s="50"/>
      <c r="P122" s="50">
        <v>20</v>
      </c>
      <c r="Q122" s="50"/>
      <c r="R122" s="50">
        <v>1</v>
      </c>
      <c r="S122" s="50"/>
      <c r="T122" s="41" t="s">
        <v>19</v>
      </c>
      <c r="U122" s="52">
        <f t="shared" si="26"/>
        <v>41.85</v>
      </c>
    </row>
    <row r="123" spans="1:21" ht="17.25">
      <c r="A123" s="23">
        <f t="shared" si="27"/>
        <v>120</v>
      </c>
      <c r="B123" s="23" t="s">
        <v>177</v>
      </c>
      <c r="C123" s="24" t="s">
        <v>35</v>
      </c>
      <c r="D123" s="24"/>
      <c r="E123" s="25"/>
      <c r="F123" s="92">
        <f t="shared" si="22"/>
        <v>0</v>
      </c>
      <c r="G123" s="25"/>
      <c r="H123" s="5">
        <f t="shared" si="21"/>
        <v>0</v>
      </c>
      <c r="I123" s="25"/>
      <c r="J123" s="5">
        <f t="shared" si="23"/>
        <v>0</v>
      </c>
      <c r="K123" s="95">
        <f t="shared" si="24"/>
        <v>0</v>
      </c>
      <c r="L123" s="12">
        <v>6.71</v>
      </c>
      <c r="M123" s="28">
        <f t="shared" si="25"/>
        <v>20.13</v>
      </c>
      <c r="N123" s="50"/>
      <c r="O123" s="50"/>
      <c r="P123" s="50">
        <v>20</v>
      </c>
      <c r="Q123" s="50"/>
      <c r="R123" s="50"/>
      <c r="S123" s="50"/>
      <c r="T123" s="42" t="s">
        <v>19</v>
      </c>
      <c r="U123" s="52">
        <f t="shared" si="26"/>
        <v>40.129999999999995</v>
      </c>
    </row>
    <row r="124" spans="1:21" ht="12.75">
      <c r="A124" s="23">
        <f t="shared" si="27"/>
        <v>121</v>
      </c>
      <c r="B124" s="23" t="s">
        <v>178</v>
      </c>
      <c r="C124" s="24" t="s">
        <v>42</v>
      </c>
      <c r="D124" s="24"/>
      <c r="E124" s="25"/>
      <c r="F124" s="92">
        <f t="shared" si="22"/>
        <v>0</v>
      </c>
      <c r="G124" s="25"/>
      <c r="H124" s="5">
        <f t="shared" si="21"/>
        <v>0</v>
      </c>
      <c r="I124" s="25"/>
      <c r="J124" s="5">
        <f t="shared" si="23"/>
        <v>0</v>
      </c>
      <c r="K124" s="95">
        <f t="shared" si="24"/>
        <v>0</v>
      </c>
      <c r="L124" s="12">
        <v>7.42</v>
      </c>
      <c r="M124" s="28">
        <f t="shared" si="25"/>
        <v>22.259999999999998</v>
      </c>
      <c r="N124" s="50"/>
      <c r="O124" s="50"/>
      <c r="P124" s="50">
        <v>20</v>
      </c>
      <c r="Q124" s="50"/>
      <c r="R124" s="50"/>
      <c r="S124" s="50"/>
      <c r="T124" s="42" t="s">
        <v>19</v>
      </c>
      <c r="U124" s="52">
        <f t="shared" si="26"/>
        <v>42.26</v>
      </c>
    </row>
    <row r="125" spans="1:21" ht="12.75">
      <c r="A125" s="23">
        <f t="shared" si="27"/>
        <v>122</v>
      </c>
      <c r="B125" s="23" t="s">
        <v>179</v>
      </c>
      <c r="C125" s="24" t="s">
        <v>21</v>
      </c>
      <c r="D125" s="24"/>
      <c r="E125" s="25"/>
      <c r="F125" s="92">
        <f t="shared" si="22"/>
        <v>0</v>
      </c>
      <c r="G125" s="25"/>
      <c r="H125" s="5">
        <f t="shared" si="21"/>
        <v>0</v>
      </c>
      <c r="I125" s="25"/>
      <c r="J125" s="5">
        <f t="shared" si="23"/>
        <v>0</v>
      </c>
      <c r="K125" s="95">
        <f t="shared" si="24"/>
        <v>0</v>
      </c>
      <c r="L125" s="12">
        <v>6.61</v>
      </c>
      <c r="M125" s="28">
        <f t="shared" si="25"/>
        <v>19.830000000000002</v>
      </c>
      <c r="N125" s="50"/>
      <c r="O125" s="50"/>
      <c r="P125" s="50">
        <v>20</v>
      </c>
      <c r="Q125" s="50"/>
      <c r="R125" s="50"/>
      <c r="S125" s="50">
        <v>10</v>
      </c>
      <c r="T125" s="42" t="s">
        <v>19</v>
      </c>
      <c r="U125" s="52">
        <f t="shared" si="26"/>
        <v>49.83</v>
      </c>
    </row>
    <row r="126" spans="1:21" ht="12.75">
      <c r="A126" s="23">
        <f t="shared" si="27"/>
        <v>123</v>
      </c>
      <c r="B126" s="23" t="s">
        <v>180</v>
      </c>
      <c r="C126" s="24" t="s">
        <v>46</v>
      </c>
      <c r="D126" s="24"/>
      <c r="E126" s="8">
        <v>133.25</v>
      </c>
      <c r="F126" s="90">
        <f t="shared" si="22"/>
        <v>399.75</v>
      </c>
      <c r="G126" s="25"/>
      <c r="H126" s="5">
        <f t="shared" si="21"/>
        <v>0</v>
      </c>
      <c r="I126" s="25"/>
      <c r="J126" s="5">
        <f t="shared" si="23"/>
        <v>0</v>
      </c>
      <c r="K126" s="27">
        <f t="shared" si="24"/>
        <v>399.75</v>
      </c>
      <c r="L126" s="12">
        <v>7.12</v>
      </c>
      <c r="M126" s="28">
        <f t="shared" si="25"/>
        <v>21.36</v>
      </c>
      <c r="N126" s="50"/>
      <c r="O126" s="50"/>
      <c r="P126" s="50">
        <v>20</v>
      </c>
      <c r="Q126" s="50"/>
      <c r="R126" s="50"/>
      <c r="S126" s="50">
        <v>10</v>
      </c>
      <c r="T126" s="42" t="s">
        <v>19</v>
      </c>
      <c r="U126" s="52">
        <f t="shared" si="26"/>
        <v>451.11</v>
      </c>
    </row>
    <row r="127" spans="1:21" ht="12.75">
      <c r="A127" s="23">
        <f t="shared" si="27"/>
        <v>124</v>
      </c>
      <c r="B127" s="23" t="s">
        <v>181</v>
      </c>
      <c r="C127" s="24" t="s">
        <v>46</v>
      </c>
      <c r="D127" s="24"/>
      <c r="E127" s="25"/>
      <c r="F127" s="92">
        <f t="shared" si="22"/>
        <v>0</v>
      </c>
      <c r="G127" s="25">
        <v>1.5</v>
      </c>
      <c r="H127" s="93">
        <f t="shared" si="21"/>
        <v>3</v>
      </c>
      <c r="I127" s="25"/>
      <c r="J127" s="5">
        <f t="shared" si="23"/>
        <v>0</v>
      </c>
      <c r="K127" s="27">
        <f t="shared" si="24"/>
        <v>3</v>
      </c>
      <c r="L127" s="12">
        <v>7.36</v>
      </c>
      <c r="M127" s="28">
        <f t="shared" si="25"/>
        <v>22.080000000000002</v>
      </c>
      <c r="N127" s="50"/>
      <c r="O127" s="50"/>
      <c r="P127" s="50">
        <v>20</v>
      </c>
      <c r="Q127" s="50"/>
      <c r="R127" s="50"/>
      <c r="S127" s="50"/>
      <c r="T127" s="42" t="s">
        <v>19</v>
      </c>
      <c r="U127" s="52">
        <f t="shared" si="26"/>
        <v>45.08</v>
      </c>
    </row>
    <row r="128" ht="12.75">
      <c r="U128" s="53"/>
    </row>
    <row r="129" spans="5:21" ht="12.75">
      <c r="E129" s="37"/>
      <c r="F129" s="38"/>
      <c r="U129" s="53"/>
    </row>
    <row r="130" spans="5:21" ht="12.75">
      <c r="E130" s="37"/>
      <c r="F130" s="38"/>
      <c r="U130" s="53"/>
    </row>
    <row r="131" spans="5:21" ht="12.75">
      <c r="E131" s="37"/>
      <c r="F131" s="38"/>
      <c r="U131" s="53"/>
    </row>
    <row r="132" ht="12.75">
      <c r="U132" s="53"/>
    </row>
    <row r="133" ht="12.75">
      <c r="U133" s="53"/>
    </row>
    <row r="134" ht="12.75">
      <c r="U134" s="53"/>
    </row>
    <row r="135" ht="12.75">
      <c r="U135" s="53"/>
    </row>
    <row r="136" ht="12.75">
      <c r="U136" s="53"/>
    </row>
    <row r="137" ht="12.75">
      <c r="U137" s="53"/>
    </row>
    <row r="138" ht="12.75">
      <c r="U138" s="53"/>
    </row>
    <row r="139" ht="12.75">
      <c r="U139" s="53"/>
    </row>
    <row r="140" ht="12.75">
      <c r="U140" s="53"/>
    </row>
    <row r="141" ht="12.75">
      <c r="U141" s="53"/>
    </row>
    <row r="142" ht="12.75">
      <c r="U142" s="53"/>
    </row>
    <row r="143" ht="12.75">
      <c r="U143" s="53"/>
    </row>
  </sheetData>
  <sheetProtection password="C626" sheet="1" objects="1" scenarios="1"/>
  <mergeCells count="5">
    <mergeCell ref="E2:K2"/>
    <mergeCell ref="C2:D2"/>
    <mergeCell ref="L2:Q2"/>
    <mergeCell ref="A1:C1"/>
    <mergeCell ref="G1:I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9"/>
  <sheetViews>
    <sheetView zoomScale="75" zoomScaleNormal="75" zoomScalePageLayoutView="0" workbookViewId="0" topLeftCell="A1">
      <selection activeCell="E2" sqref="E2:K2"/>
    </sheetView>
  </sheetViews>
  <sheetFormatPr defaultColWidth="9.00390625" defaultRowHeight="12.75"/>
  <cols>
    <col min="1" max="1" width="4.875" style="30" customWidth="1"/>
    <col min="2" max="2" width="22.75390625" style="30" bestFit="1" customWidth="1"/>
    <col min="3" max="3" width="13.00390625" style="31" customWidth="1"/>
    <col min="4" max="4" width="12.75390625" style="31" customWidth="1"/>
    <col min="5" max="5" width="13.125" style="32" customWidth="1"/>
    <col min="6" max="6" width="7.625" style="33" customWidth="1"/>
    <col min="7" max="7" width="15.125" style="32" customWidth="1"/>
    <col min="8" max="8" width="7.25390625" style="2" customWidth="1"/>
    <col min="9" max="9" width="13.25390625" style="32" customWidth="1"/>
    <col min="10" max="10" width="7.25390625" style="2" customWidth="1"/>
    <col min="11" max="11" width="13.625" style="3" customWidth="1"/>
    <col min="12" max="12" width="8.875" style="34" customWidth="1"/>
    <col min="13" max="13" width="8.75390625" style="35" customWidth="1"/>
    <col min="14" max="14" width="11.625" style="36" customWidth="1"/>
    <col min="15" max="15" width="9.75390625" style="36" customWidth="1"/>
    <col min="16" max="16" width="9.25390625" style="36" customWidth="1"/>
    <col min="17" max="17" width="9.375" style="36" customWidth="1"/>
    <col min="18" max="18" width="9.75390625" style="36" customWidth="1"/>
    <col min="19" max="19" width="12.25390625" style="36" customWidth="1"/>
    <col min="20" max="20" width="8.25390625" style="43" customWidth="1"/>
    <col min="21" max="21" width="8.875" style="35" customWidth="1"/>
  </cols>
  <sheetData>
    <row r="1" spans="1:9" ht="66" customHeight="1" thickBot="1">
      <c r="A1" s="114" t="s">
        <v>202</v>
      </c>
      <c r="B1" s="114"/>
      <c r="C1" s="114"/>
      <c r="D1" s="104"/>
      <c r="E1" s="105"/>
      <c r="G1" s="115" t="s">
        <v>207</v>
      </c>
      <c r="H1" s="116"/>
      <c r="I1" s="116"/>
    </row>
    <row r="2" spans="1:21" s="4" customFormat="1" ht="25.5" customHeight="1" thickBot="1">
      <c r="A2" s="45" t="s">
        <v>0</v>
      </c>
      <c r="B2" s="45" t="s">
        <v>1</v>
      </c>
      <c r="C2" s="109" t="s">
        <v>185</v>
      </c>
      <c r="D2" s="110"/>
      <c r="E2" s="106" t="s">
        <v>2</v>
      </c>
      <c r="F2" s="107"/>
      <c r="G2" s="107"/>
      <c r="H2" s="107"/>
      <c r="I2" s="107"/>
      <c r="J2" s="107"/>
      <c r="K2" s="108"/>
      <c r="L2" s="111" t="s">
        <v>3</v>
      </c>
      <c r="M2" s="112"/>
      <c r="N2" s="112"/>
      <c r="O2" s="112"/>
      <c r="P2" s="112"/>
      <c r="Q2" s="113"/>
      <c r="R2" s="1"/>
      <c r="S2" s="1"/>
      <c r="T2" s="33"/>
      <c r="U2" s="35"/>
    </row>
    <row r="3" spans="1:21" s="39" customFormat="1" ht="51.75" customHeight="1">
      <c r="A3" s="44"/>
      <c r="B3" s="44"/>
      <c r="C3" s="46" t="s">
        <v>186</v>
      </c>
      <c r="D3" s="46" t="s">
        <v>187</v>
      </c>
      <c r="E3" s="54" t="s">
        <v>188</v>
      </c>
      <c r="F3" s="47" t="s">
        <v>4</v>
      </c>
      <c r="G3" s="54" t="s">
        <v>182</v>
      </c>
      <c r="H3" s="47" t="s">
        <v>5</v>
      </c>
      <c r="I3" s="54" t="s">
        <v>189</v>
      </c>
      <c r="J3" s="47" t="s">
        <v>6</v>
      </c>
      <c r="K3" s="47" t="s">
        <v>7</v>
      </c>
      <c r="L3" s="48" t="s">
        <v>8</v>
      </c>
      <c r="M3" s="48" t="s">
        <v>9</v>
      </c>
      <c r="N3" s="56" t="s">
        <v>10</v>
      </c>
      <c r="O3" s="56" t="s">
        <v>11</v>
      </c>
      <c r="P3" s="56" t="s">
        <v>183</v>
      </c>
      <c r="Q3" s="56" t="s">
        <v>12</v>
      </c>
      <c r="R3" s="57" t="s">
        <v>13</v>
      </c>
      <c r="S3" s="57" t="s">
        <v>184</v>
      </c>
      <c r="T3" s="55" t="s">
        <v>14</v>
      </c>
      <c r="U3" s="51" t="s">
        <v>15</v>
      </c>
    </row>
    <row r="4" spans="1:21" ht="12.75">
      <c r="A4" s="23">
        <v>1</v>
      </c>
      <c r="B4" s="61" t="s">
        <v>41</v>
      </c>
      <c r="C4" s="62" t="s">
        <v>42</v>
      </c>
      <c r="D4" s="62"/>
      <c r="E4" s="63">
        <v>40.75</v>
      </c>
      <c r="F4" s="100">
        <f aca="true" t="shared" si="0" ref="F4:F13">E4*3</f>
        <v>122.25</v>
      </c>
      <c r="G4" s="63">
        <v>2.25</v>
      </c>
      <c r="H4" s="65">
        <f aca="true" t="shared" si="1" ref="H4:H13">G4*2</f>
        <v>4.5</v>
      </c>
      <c r="I4" s="63"/>
      <c r="J4" s="65">
        <f aca="true" t="shared" si="2" ref="J4:J13">I4*1</f>
        <v>0</v>
      </c>
      <c r="K4" s="66">
        <f aca="true" t="shared" si="3" ref="K4:K13">F4+H4+J4</f>
        <v>126.75</v>
      </c>
      <c r="L4" s="67">
        <v>6</v>
      </c>
      <c r="M4" s="69">
        <f aca="true" t="shared" si="4" ref="M4:M13">L4*3</f>
        <v>18</v>
      </c>
      <c r="N4" s="69">
        <v>20</v>
      </c>
      <c r="O4" s="69"/>
      <c r="P4" s="69">
        <v>20</v>
      </c>
      <c r="Q4" s="69"/>
      <c r="R4" s="69">
        <v>1</v>
      </c>
      <c r="S4" s="69">
        <v>5</v>
      </c>
      <c r="T4" s="70" t="s">
        <v>19</v>
      </c>
      <c r="U4" s="71">
        <f aca="true" t="shared" si="5" ref="U4:U13">K4+M4+N4+O4+P4+Q4+R4+S4</f>
        <v>190.75</v>
      </c>
    </row>
    <row r="5" spans="1:21" ht="32.25" customHeight="1">
      <c r="A5" s="23">
        <f aca="true" t="shared" si="6" ref="A5:A13">A4+1</f>
        <v>2</v>
      </c>
      <c r="B5" s="23" t="s">
        <v>119</v>
      </c>
      <c r="C5" s="24" t="s">
        <v>42</v>
      </c>
      <c r="D5" s="24" t="s">
        <v>76</v>
      </c>
      <c r="E5" s="25">
        <v>32</v>
      </c>
      <c r="F5" s="26">
        <f t="shared" si="0"/>
        <v>96</v>
      </c>
      <c r="G5" s="25"/>
      <c r="H5" s="5">
        <f t="shared" si="1"/>
        <v>0</v>
      </c>
      <c r="I5" s="25"/>
      <c r="J5" s="5">
        <f t="shared" si="2"/>
        <v>0</v>
      </c>
      <c r="K5" s="27">
        <f t="shared" si="3"/>
        <v>96</v>
      </c>
      <c r="L5" s="12">
        <v>6.86</v>
      </c>
      <c r="M5" s="28">
        <f t="shared" si="4"/>
        <v>20.580000000000002</v>
      </c>
      <c r="N5" s="50"/>
      <c r="O5" s="50"/>
      <c r="P5" s="50">
        <v>20</v>
      </c>
      <c r="Q5" s="50"/>
      <c r="R5" s="50"/>
      <c r="S5" s="50"/>
      <c r="T5" s="41" t="s">
        <v>19</v>
      </c>
      <c r="U5" s="52">
        <f t="shared" si="5"/>
        <v>136.57999999999998</v>
      </c>
    </row>
    <row r="6" spans="1:21" ht="32.25" customHeight="1">
      <c r="A6" s="23">
        <f t="shared" si="6"/>
        <v>3</v>
      </c>
      <c r="B6" s="23" t="s">
        <v>115</v>
      </c>
      <c r="C6" s="24" t="s">
        <v>42</v>
      </c>
      <c r="D6" s="24" t="s">
        <v>193</v>
      </c>
      <c r="E6" s="25">
        <v>15</v>
      </c>
      <c r="F6" s="26">
        <f t="shared" si="0"/>
        <v>45</v>
      </c>
      <c r="G6" s="25"/>
      <c r="H6" s="5">
        <f t="shared" si="1"/>
        <v>0</v>
      </c>
      <c r="I6" s="25"/>
      <c r="J6" s="5">
        <f t="shared" si="2"/>
        <v>0</v>
      </c>
      <c r="K6" s="27">
        <f t="shared" si="3"/>
        <v>45</v>
      </c>
      <c r="L6" s="12">
        <v>6.67</v>
      </c>
      <c r="M6" s="28">
        <f t="shared" si="4"/>
        <v>20.009999999999998</v>
      </c>
      <c r="N6" s="50"/>
      <c r="O6" s="50"/>
      <c r="P6" s="50">
        <v>20</v>
      </c>
      <c r="Q6" s="50"/>
      <c r="R6" s="50"/>
      <c r="S6" s="50"/>
      <c r="T6" s="41" t="s">
        <v>19</v>
      </c>
      <c r="U6" s="52">
        <f t="shared" si="5"/>
        <v>85.00999999999999</v>
      </c>
    </row>
    <row r="7" spans="1:21" ht="12.75">
      <c r="A7" s="23">
        <f t="shared" si="6"/>
        <v>4</v>
      </c>
      <c r="B7" s="6" t="s">
        <v>44</v>
      </c>
      <c r="C7" s="7" t="s">
        <v>42</v>
      </c>
      <c r="D7" s="7"/>
      <c r="E7" s="8">
        <v>10</v>
      </c>
      <c r="F7" s="9">
        <f t="shared" si="0"/>
        <v>30</v>
      </c>
      <c r="G7" s="8"/>
      <c r="H7" s="10">
        <f t="shared" si="1"/>
        <v>0</v>
      </c>
      <c r="I7" s="8"/>
      <c r="J7" s="10">
        <f t="shared" si="2"/>
        <v>0</v>
      </c>
      <c r="K7" s="11">
        <f t="shared" si="3"/>
        <v>30</v>
      </c>
      <c r="L7" s="12">
        <v>7.04</v>
      </c>
      <c r="M7" s="13">
        <f t="shared" si="4"/>
        <v>21.12</v>
      </c>
      <c r="N7" s="16"/>
      <c r="O7" s="16"/>
      <c r="P7" s="16">
        <v>20</v>
      </c>
      <c r="Q7" s="16"/>
      <c r="R7" s="16"/>
      <c r="S7" s="16">
        <v>10</v>
      </c>
      <c r="T7" s="40" t="s">
        <v>19</v>
      </c>
      <c r="U7" s="52">
        <f t="shared" si="5"/>
        <v>81.12</v>
      </c>
    </row>
    <row r="8" spans="1:21" ht="12.75">
      <c r="A8" s="23">
        <f t="shared" si="6"/>
        <v>5</v>
      </c>
      <c r="B8" s="6" t="s">
        <v>105</v>
      </c>
      <c r="C8" s="7" t="s">
        <v>42</v>
      </c>
      <c r="D8" s="7"/>
      <c r="E8" s="8"/>
      <c r="F8" s="9">
        <f t="shared" si="0"/>
        <v>0</v>
      </c>
      <c r="G8" s="8"/>
      <c r="H8" s="10">
        <f t="shared" si="1"/>
        <v>0</v>
      </c>
      <c r="I8" s="8">
        <v>22.25</v>
      </c>
      <c r="J8" s="10">
        <f t="shared" si="2"/>
        <v>22.25</v>
      </c>
      <c r="K8" s="11">
        <f t="shared" si="3"/>
        <v>22.25</v>
      </c>
      <c r="L8" s="12">
        <v>8.13</v>
      </c>
      <c r="M8" s="13">
        <f t="shared" si="4"/>
        <v>24.39</v>
      </c>
      <c r="N8" s="16"/>
      <c r="O8" s="16"/>
      <c r="P8" s="16">
        <v>20</v>
      </c>
      <c r="Q8" s="16"/>
      <c r="R8" s="16"/>
      <c r="S8" s="16">
        <v>10</v>
      </c>
      <c r="T8" s="40" t="s">
        <v>19</v>
      </c>
      <c r="U8" s="52">
        <f t="shared" si="5"/>
        <v>76.64</v>
      </c>
    </row>
    <row r="9" spans="1:21" ht="12.75">
      <c r="A9" s="23">
        <f t="shared" si="6"/>
        <v>6</v>
      </c>
      <c r="B9" s="6" t="s">
        <v>51</v>
      </c>
      <c r="C9" s="7" t="s">
        <v>42</v>
      </c>
      <c r="D9" s="7" t="s">
        <v>40</v>
      </c>
      <c r="E9" s="8">
        <v>8.25</v>
      </c>
      <c r="F9" s="87">
        <f t="shared" si="0"/>
        <v>24.75</v>
      </c>
      <c r="G9" s="8"/>
      <c r="H9" s="10">
        <f t="shared" si="1"/>
        <v>0</v>
      </c>
      <c r="I9" s="8"/>
      <c r="J9" s="10">
        <f t="shared" si="2"/>
        <v>0</v>
      </c>
      <c r="K9" s="11">
        <f t="shared" si="3"/>
        <v>24.75</v>
      </c>
      <c r="L9" s="12">
        <v>7</v>
      </c>
      <c r="M9" s="13">
        <f t="shared" si="4"/>
        <v>21</v>
      </c>
      <c r="N9" s="16"/>
      <c r="O9" s="16"/>
      <c r="P9" s="16">
        <v>20</v>
      </c>
      <c r="Q9" s="16"/>
      <c r="R9" s="16"/>
      <c r="S9" s="16"/>
      <c r="T9" s="40" t="s">
        <v>19</v>
      </c>
      <c r="U9" s="52">
        <f t="shared" si="5"/>
        <v>65.75</v>
      </c>
    </row>
    <row r="10" spans="1:21" ht="12.75">
      <c r="A10" s="23">
        <f t="shared" si="6"/>
        <v>7</v>
      </c>
      <c r="B10" s="6" t="s">
        <v>164</v>
      </c>
      <c r="C10" s="7" t="s">
        <v>42</v>
      </c>
      <c r="D10" s="7"/>
      <c r="E10" s="8"/>
      <c r="F10" s="9">
        <f t="shared" si="0"/>
        <v>0</v>
      </c>
      <c r="G10" s="8"/>
      <c r="H10" s="10">
        <f t="shared" si="1"/>
        <v>0</v>
      </c>
      <c r="I10" s="8"/>
      <c r="J10" s="10">
        <f t="shared" si="2"/>
        <v>0</v>
      </c>
      <c r="K10" s="11">
        <f t="shared" si="3"/>
        <v>0</v>
      </c>
      <c r="L10" s="12">
        <v>6.36</v>
      </c>
      <c r="M10" s="13">
        <f t="shared" si="4"/>
        <v>19.080000000000002</v>
      </c>
      <c r="N10" s="16"/>
      <c r="O10" s="16"/>
      <c r="P10" s="16">
        <v>20</v>
      </c>
      <c r="Q10" s="16"/>
      <c r="R10" s="16">
        <v>1</v>
      </c>
      <c r="S10" s="16">
        <v>10</v>
      </c>
      <c r="T10" s="40" t="s">
        <v>19</v>
      </c>
      <c r="U10" s="52">
        <f t="shared" si="5"/>
        <v>50.08</v>
      </c>
    </row>
    <row r="11" spans="1:21" ht="12.75">
      <c r="A11" s="23">
        <f t="shared" si="6"/>
        <v>8</v>
      </c>
      <c r="B11" s="23" t="s">
        <v>178</v>
      </c>
      <c r="C11" s="24" t="s">
        <v>42</v>
      </c>
      <c r="D11" s="24"/>
      <c r="E11" s="25"/>
      <c r="F11" s="26">
        <f t="shared" si="0"/>
        <v>0</v>
      </c>
      <c r="G11" s="25"/>
      <c r="H11" s="5">
        <f t="shared" si="1"/>
        <v>0</v>
      </c>
      <c r="I11" s="25"/>
      <c r="J11" s="5">
        <f t="shared" si="2"/>
        <v>0</v>
      </c>
      <c r="K11" s="27">
        <f t="shared" si="3"/>
        <v>0</v>
      </c>
      <c r="L11" s="12">
        <v>7.42</v>
      </c>
      <c r="M11" s="28">
        <f t="shared" si="4"/>
        <v>22.259999999999998</v>
      </c>
      <c r="N11" s="50"/>
      <c r="O11" s="50"/>
      <c r="P11" s="50">
        <v>20</v>
      </c>
      <c r="Q11" s="50"/>
      <c r="R11" s="50"/>
      <c r="S11" s="50"/>
      <c r="T11" s="41" t="s">
        <v>19</v>
      </c>
      <c r="U11" s="52">
        <f t="shared" si="5"/>
        <v>42.26</v>
      </c>
    </row>
    <row r="12" spans="1:21" ht="12.75">
      <c r="A12" s="23">
        <f t="shared" si="6"/>
        <v>9</v>
      </c>
      <c r="B12" s="23" t="s">
        <v>113</v>
      </c>
      <c r="C12" s="24" t="s">
        <v>42</v>
      </c>
      <c r="D12" s="24"/>
      <c r="E12" s="25"/>
      <c r="F12" s="26">
        <f t="shared" si="0"/>
        <v>0</v>
      </c>
      <c r="G12" s="25"/>
      <c r="H12" s="5">
        <f t="shared" si="1"/>
        <v>0</v>
      </c>
      <c r="I12" s="25"/>
      <c r="J12" s="5">
        <f t="shared" si="2"/>
        <v>0</v>
      </c>
      <c r="K12" s="27">
        <f t="shared" si="3"/>
        <v>0</v>
      </c>
      <c r="L12" s="12">
        <v>6.99</v>
      </c>
      <c r="M12" s="28">
        <f t="shared" si="4"/>
        <v>20.97</v>
      </c>
      <c r="N12" s="50"/>
      <c r="O12" s="50"/>
      <c r="P12" s="50">
        <v>20</v>
      </c>
      <c r="Q12" s="50"/>
      <c r="R12" s="50">
        <v>1</v>
      </c>
      <c r="S12" s="50"/>
      <c r="T12" s="41" t="s">
        <v>19</v>
      </c>
      <c r="U12" s="52">
        <f t="shared" si="5"/>
        <v>41.97</v>
      </c>
    </row>
    <row r="13" spans="1:21" s="14" customFormat="1" ht="12.75">
      <c r="A13" s="6">
        <f t="shared" si="6"/>
        <v>10</v>
      </c>
      <c r="B13" s="23" t="s">
        <v>175</v>
      </c>
      <c r="C13" s="24" t="s">
        <v>42</v>
      </c>
      <c r="D13" s="24" t="s">
        <v>176</v>
      </c>
      <c r="E13" s="25"/>
      <c r="F13" s="26">
        <f t="shared" si="0"/>
        <v>0</v>
      </c>
      <c r="G13" s="25"/>
      <c r="H13" s="5">
        <f t="shared" si="1"/>
        <v>0</v>
      </c>
      <c r="I13" s="25"/>
      <c r="J13" s="5">
        <f t="shared" si="2"/>
        <v>0</v>
      </c>
      <c r="K13" s="27">
        <f t="shared" si="3"/>
        <v>0</v>
      </c>
      <c r="L13" s="12">
        <v>6.95</v>
      </c>
      <c r="M13" s="28">
        <f t="shared" si="4"/>
        <v>20.85</v>
      </c>
      <c r="N13" s="50"/>
      <c r="O13" s="50"/>
      <c r="P13" s="50">
        <v>20</v>
      </c>
      <c r="Q13" s="50"/>
      <c r="R13" s="50">
        <v>1</v>
      </c>
      <c r="S13" s="50"/>
      <c r="T13" s="41" t="s">
        <v>19</v>
      </c>
      <c r="U13" s="52">
        <f t="shared" si="5"/>
        <v>41.85</v>
      </c>
    </row>
    <row r="14" ht="12.75">
      <c r="U14" s="53"/>
    </row>
    <row r="15" spans="5:21" ht="12.75">
      <c r="E15" s="37"/>
      <c r="F15" s="38"/>
      <c r="U15" s="53"/>
    </row>
    <row r="16" spans="5:21" ht="12.75">
      <c r="E16" s="37"/>
      <c r="F16" s="38"/>
      <c r="U16" s="53"/>
    </row>
    <row r="17" spans="5:21" ht="12.75">
      <c r="E17" s="37"/>
      <c r="F17" s="38"/>
      <c r="U17" s="53"/>
    </row>
    <row r="18" ht="12.75">
      <c r="U18" s="53"/>
    </row>
    <row r="19" ht="12.75">
      <c r="U19" s="53"/>
    </row>
    <row r="20" ht="12.75">
      <c r="U20" s="53"/>
    </row>
    <row r="21" ht="12.75">
      <c r="U21" s="53"/>
    </row>
    <row r="22" ht="12.75">
      <c r="U22" s="53"/>
    </row>
    <row r="23" ht="12.75">
      <c r="U23" s="53"/>
    </row>
    <row r="24" ht="12.75">
      <c r="U24" s="53"/>
    </row>
    <row r="25" ht="12.75">
      <c r="U25" s="53"/>
    </row>
    <row r="26" ht="12.75">
      <c r="U26" s="53"/>
    </row>
    <row r="27" ht="12.75">
      <c r="U27" s="53"/>
    </row>
    <row r="28" ht="12.75">
      <c r="U28" s="53"/>
    </row>
    <row r="29" ht="12.75">
      <c r="U29" s="53"/>
    </row>
  </sheetData>
  <sheetProtection password="C626" sheet="1" objects="1" scenarios="1"/>
  <mergeCells count="5">
    <mergeCell ref="E2:K2"/>
    <mergeCell ref="C2:D2"/>
    <mergeCell ref="L2:Q2"/>
    <mergeCell ref="A1:C1"/>
    <mergeCell ref="G1:I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2"/>
  <sheetViews>
    <sheetView zoomScale="75" zoomScaleNormal="75" zoomScalePageLayoutView="0" workbookViewId="0" topLeftCell="A1">
      <selection activeCell="E2" sqref="E2:K2"/>
    </sheetView>
  </sheetViews>
  <sheetFormatPr defaultColWidth="9.00390625" defaultRowHeight="12.75"/>
  <cols>
    <col min="1" max="1" width="4.875" style="30" customWidth="1"/>
    <col min="2" max="2" width="22.75390625" style="30" bestFit="1" customWidth="1"/>
    <col min="3" max="3" width="13.00390625" style="31" customWidth="1"/>
    <col min="4" max="4" width="12.75390625" style="31" customWidth="1"/>
    <col min="5" max="5" width="13.125" style="32" customWidth="1"/>
    <col min="6" max="6" width="7.625" style="33" customWidth="1"/>
    <col min="7" max="7" width="15.125" style="32" customWidth="1"/>
    <col min="8" max="8" width="7.25390625" style="2" customWidth="1"/>
    <col min="9" max="9" width="13.25390625" style="32" customWidth="1"/>
    <col min="10" max="10" width="7.25390625" style="2" customWidth="1"/>
    <col min="11" max="11" width="13.625" style="3" customWidth="1"/>
    <col min="12" max="12" width="8.875" style="34" customWidth="1"/>
    <col min="13" max="13" width="8.75390625" style="35" customWidth="1"/>
    <col min="14" max="14" width="11.25390625" style="36" customWidth="1"/>
    <col min="15" max="15" width="9.75390625" style="36" customWidth="1"/>
    <col min="16" max="16" width="9.25390625" style="36" customWidth="1"/>
    <col min="17" max="17" width="9.375" style="36" customWidth="1"/>
    <col min="18" max="18" width="9.75390625" style="36" customWidth="1"/>
    <col min="19" max="19" width="12.25390625" style="36" customWidth="1"/>
    <col min="20" max="20" width="8.25390625" style="43" customWidth="1"/>
    <col min="21" max="21" width="8.875" style="35" customWidth="1"/>
  </cols>
  <sheetData>
    <row r="1" spans="1:9" ht="66" customHeight="1" thickBot="1">
      <c r="A1" s="114" t="s">
        <v>202</v>
      </c>
      <c r="B1" s="114"/>
      <c r="C1" s="114"/>
      <c r="D1" s="104"/>
      <c r="E1" s="105"/>
      <c r="G1" s="115" t="s">
        <v>207</v>
      </c>
      <c r="H1" s="116"/>
      <c r="I1" s="116"/>
    </row>
    <row r="2" spans="1:21" s="4" customFormat="1" ht="25.5" customHeight="1" thickBot="1">
      <c r="A2" s="45" t="s">
        <v>0</v>
      </c>
      <c r="B2" s="45" t="s">
        <v>1</v>
      </c>
      <c r="C2" s="109" t="s">
        <v>185</v>
      </c>
      <c r="D2" s="110"/>
      <c r="E2" s="106" t="s">
        <v>2</v>
      </c>
      <c r="F2" s="107"/>
      <c r="G2" s="107"/>
      <c r="H2" s="107"/>
      <c r="I2" s="107"/>
      <c r="J2" s="107"/>
      <c r="K2" s="108"/>
      <c r="L2" s="111" t="s">
        <v>3</v>
      </c>
      <c r="M2" s="112"/>
      <c r="N2" s="112"/>
      <c r="O2" s="112"/>
      <c r="P2" s="112"/>
      <c r="Q2" s="113"/>
      <c r="R2" s="1"/>
      <c r="S2" s="1"/>
      <c r="T2" s="33"/>
      <c r="U2" s="35"/>
    </row>
    <row r="3" spans="1:21" s="39" customFormat="1" ht="51.75" customHeight="1">
      <c r="A3" s="44"/>
      <c r="B3" s="44"/>
      <c r="C3" s="46" t="s">
        <v>186</v>
      </c>
      <c r="D3" s="46" t="s">
        <v>187</v>
      </c>
      <c r="E3" s="54" t="s">
        <v>188</v>
      </c>
      <c r="F3" s="47" t="s">
        <v>4</v>
      </c>
      <c r="G3" s="54" t="s">
        <v>182</v>
      </c>
      <c r="H3" s="47" t="s">
        <v>5</v>
      </c>
      <c r="I3" s="54" t="s">
        <v>189</v>
      </c>
      <c r="J3" s="47" t="s">
        <v>6</v>
      </c>
      <c r="K3" s="47" t="s">
        <v>7</v>
      </c>
      <c r="L3" s="48" t="s">
        <v>8</v>
      </c>
      <c r="M3" s="48" t="s">
        <v>9</v>
      </c>
      <c r="N3" s="56" t="s">
        <v>10</v>
      </c>
      <c r="O3" s="56" t="s">
        <v>11</v>
      </c>
      <c r="P3" s="56" t="s">
        <v>183</v>
      </c>
      <c r="Q3" s="56" t="s">
        <v>12</v>
      </c>
      <c r="R3" s="57" t="s">
        <v>13</v>
      </c>
      <c r="S3" s="57" t="s">
        <v>184</v>
      </c>
      <c r="T3" s="55" t="s">
        <v>14</v>
      </c>
      <c r="U3" s="51" t="s">
        <v>15</v>
      </c>
    </row>
    <row r="4" spans="1:21" s="14" customFormat="1" ht="30" customHeight="1">
      <c r="A4" s="61">
        <v>1</v>
      </c>
      <c r="B4" s="61" t="s">
        <v>57</v>
      </c>
      <c r="C4" s="62" t="s">
        <v>58</v>
      </c>
      <c r="D4" s="62" t="s">
        <v>59</v>
      </c>
      <c r="E4" s="63">
        <v>47.25</v>
      </c>
      <c r="F4" s="100">
        <f>E4*3</f>
        <v>141.75</v>
      </c>
      <c r="G4" s="63"/>
      <c r="H4" s="74">
        <f>G4*2</f>
        <v>0</v>
      </c>
      <c r="I4" s="63">
        <v>12</v>
      </c>
      <c r="J4" s="65">
        <f>I4*1</f>
        <v>12</v>
      </c>
      <c r="K4" s="75">
        <f>F4+H4+J4</f>
        <v>153.75</v>
      </c>
      <c r="L4" s="67">
        <v>7.23</v>
      </c>
      <c r="M4" s="68">
        <f>L4*3</f>
        <v>21.69</v>
      </c>
      <c r="N4" s="69"/>
      <c r="O4" s="69"/>
      <c r="P4" s="78">
        <v>20</v>
      </c>
      <c r="Q4" s="69"/>
      <c r="R4" s="69"/>
      <c r="S4" s="69">
        <v>10</v>
      </c>
      <c r="T4" s="70" t="s">
        <v>19</v>
      </c>
      <c r="U4" s="71">
        <f>K4+M4+N4+O4+P4+Q4+R4+S4</f>
        <v>205.44</v>
      </c>
    </row>
    <row r="5" spans="1:21" s="14" customFormat="1" ht="30.75" customHeight="1">
      <c r="A5" s="6">
        <v>2</v>
      </c>
      <c r="B5" s="23" t="s">
        <v>126</v>
      </c>
      <c r="C5" s="24" t="s">
        <v>58</v>
      </c>
      <c r="D5" s="24"/>
      <c r="E5" s="25">
        <v>16</v>
      </c>
      <c r="F5" s="26">
        <f>E5*3</f>
        <v>48</v>
      </c>
      <c r="G5" s="25"/>
      <c r="H5" s="5">
        <f>G5*2</f>
        <v>0</v>
      </c>
      <c r="I5" s="25"/>
      <c r="J5" s="5">
        <f>I5*1</f>
        <v>0</v>
      </c>
      <c r="K5" s="27">
        <f>F5+H5+J5</f>
        <v>48</v>
      </c>
      <c r="L5" s="12">
        <v>6.06</v>
      </c>
      <c r="M5" s="28">
        <f>L5*3</f>
        <v>18.18</v>
      </c>
      <c r="N5" s="50"/>
      <c r="O5" s="50"/>
      <c r="P5" s="50">
        <v>20</v>
      </c>
      <c r="Q5" s="50"/>
      <c r="R5" s="50">
        <v>1</v>
      </c>
      <c r="S5" s="16">
        <v>10</v>
      </c>
      <c r="T5" s="41" t="s">
        <v>19</v>
      </c>
      <c r="U5" s="52">
        <f>K5+M5+N5+O5+P5+Q5+R5+S5</f>
        <v>97.18</v>
      </c>
    </row>
    <row r="6" spans="1:21" s="14" customFormat="1" ht="30" customHeight="1">
      <c r="A6" s="6">
        <v>3</v>
      </c>
      <c r="B6" s="23" t="s">
        <v>115</v>
      </c>
      <c r="C6" s="24" t="s">
        <v>42</v>
      </c>
      <c r="D6" s="24" t="s">
        <v>194</v>
      </c>
      <c r="E6" s="25">
        <v>15</v>
      </c>
      <c r="F6" s="26">
        <f>E6*3</f>
        <v>45</v>
      </c>
      <c r="G6" s="25"/>
      <c r="H6" s="5">
        <f>G6*2</f>
        <v>0</v>
      </c>
      <c r="I6" s="25"/>
      <c r="J6" s="5">
        <f>I6*1</f>
        <v>0</v>
      </c>
      <c r="K6" s="27">
        <f>F6+H6+J6</f>
        <v>45</v>
      </c>
      <c r="L6" s="12">
        <v>6.67</v>
      </c>
      <c r="M6" s="28">
        <f>L6*3</f>
        <v>20.009999999999998</v>
      </c>
      <c r="N6" s="50"/>
      <c r="O6" s="50"/>
      <c r="P6" s="50"/>
      <c r="Q6" s="50">
        <v>10</v>
      </c>
      <c r="R6" s="50"/>
      <c r="S6" s="50"/>
      <c r="T6" s="41" t="s">
        <v>19</v>
      </c>
      <c r="U6" s="52">
        <f>K6+M6+N6+O6+P6+Q6+R6+S6</f>
        <v>75.00999999999999</v>
      </c>
    </row>
    <row r="7" ht="12.75">
      <c r="U7" s="53"/>
    </row>
    <row r="8" ht="12.75">
      <c r="U8" s="53"/>
    </row>
    <row r="9" ht="12.75">
      <c r="U9" s="53"/>
    </row>
    <row r="10" ht="12.75">
      <c r="U10" s="53"/>
    </row>
    <row r="11" ht="12.75">
      <c r="U11" s="53"/>
    </row>
    <row r="12" ht="12.75">
      <c r="U12" s="53"/>
    </row>
  </sheetData>
  <sheetProtection password="C626" sheet="1" objects="1" scenarios="1"/>
  <mergeCells count="5">
    <mergeCell ref="E2:K2"/>
    <mergeCell ref="C2:D2"/>
    <mergeCell ref="L2:Q2"/>
    <mergeCell ref="A1:C1"/>
    <mergeCell ref="G1:I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9"/>
  <sheetViews>
    <sheetView zoomScale="75" zoomScaleNormal="75" zoomScalePageLayoutView="0" workbookViewId="0" topLeftCell="E1">
      <selection activeCell="E2" sqref="E2:K2"/>
    </sheetView>
  </sheetViews>
  <sheetFormatPr defaultColWidth="9.00390625" defaultRowHeight="12.75"/>
  <cols>
    <col min="1" max="1" width="4.875" style="30" customWidth="1"/>
    <col min="2" max="2" width="22.75390625" style="30" bestFit="1" customWidth="1"/>
    <col min="3" max="3" width="13.00390625" style="31" customWidth="1"/>
    <col min="4" max="4" width="12.75390625" style="31" customWidth="1"/>
    <col min="5" max="5" width="13.125" style="32" customWidth="1"/>
    <col min="6" max="6" width="7.625" style="33" customWidth="1"/>
    <col min="7" max="7" width="15.125" style="32" customWidth="1"/>
    <col min="8" max="8" width="7.25390625" style="2" customWidth="1"/>
    <col min="9" max="9" width="13.25390625" style="32" customWidth="1"/>
    <col min="10" max="10" width="7.25390625" style="2" customWidth="1"/>
    <col min="11" max="11" width="13.625" style="3" customWidth="1"/>
    <col min="12" max="12" width="8.875" style="34" customWidth="1"/>
    <col min="13" max="13" width="8.75390625" style="35" customWidth="1"/>
    <col min="14" max="14" width="11.75390625" style="36" customWidth="1"/>
    <col min="15" max="15" width="9.75390625" style="36" customWidth="1"/>
    <col min="16" max="16" width="9.25390625" style="36" customWidth="1"/>
    <col min="17" max="17" width="9.375" style="36" customWidth="1"/>
    <col min="18" max="18" width="9.75390625" style="36" customWidth="1"/>
    <col min="19" max="19" width="12.25390625" style="36" customWidth="1"/>
    <col min="20" max="20" width="8.25390625" style="43" customWidth="1"/>
    <col min="21" max="21" width="8.875" style="35" customWidth="1"/>
  </cols>
  <sheetData>
    <row r="1" spans="1:9" ht="66" customHeight="1" thickBot="1">
      <c r="A1" s="114" t="s">
        <v>202</v>
      </c>
      <c r="B1" s="114"/>
      <c r="C1" s="114"/>
      <c r="D1" s="104"/>
      <c r="E1" s="105"/>
      <c r="G1" s="115" t="s">
        <v>207</v>
      </c>
      <c r="H1" s="116"/>
      <c r="I1" s="116"/>
    </row>
    <row r="2" spans="1:21" s="4" customFormat="1" ht="25.5" customHeight="1" thickBot="1">
      <c r="A2" s="45" t="s">
        <v>0</v>
      </c>
      <c r="B2" s="45" t="s">
        <v>1</v>
      </c>
      <c r="C2" s="109" t="s">
        <v>185</v>
      </c>
      <c r="D2" s="110"/>
      <c r="E2" s="106" t="s">
        <v>2</v>
      </c>
      <c r="F2" s="107"/>
      <c r="G2" s="107"/>
      <c r="H2" s="107"/>
      <c r="I2" s="107"/>
      <c r="J2" s="107"/>
      <c r="K2" s="108"/>
      <c r="L2" s="111" t="s">
        <v>3</v>
      </c>
      <c r="M2" s="112"/>
      <c r="N2" s="112"/>
      <c r="O2" s="112"/>
      <c r="P2" s="112"/>
      <c r="Q2" s="113"/>
      <c r="R2" s="1"/>
      <c r="S2" s="1"/>
      <c r="T2" s="33"/>
      <c r="U2" s="35"/>
    </row>
    <row r="3" spans="1:21" s="39" customFormat="1" ht="51.75" customHeight="1">
      <c r="A3" s="44"/>
      <c r="B3" s="44"/>
      <c r="C3" s="46" t="s">
        <v>186</v>
      </c>
      <c r="D3" s="46" t="s">
        <v>187</v>
      </c>
      <c r="E3" s="54" t="s">
        <v>188</v>
      </c>
      <c r="F3" s="47" t="s">
        <v>4</v>
      </c>
      <c r="G3" s="54" t="s">
        <v>182</v>
      </c>
      <c r="H3" s="47" t="s">
        <v>5</v>
      </c>
      <c r="I3" s="54" t="s">
        <v>189</v>
      </c>
      <c r="J3" s="47" t="s">
        <v>6</v>
      </c>
      <c r="K3" s="47" t="s">
        <v>7</v>
      </c>
      <c r="L3" s="48" t="s">
        <v>8</v>
      </c>
      <c r="M3" s="48" t="s">
        <v>9</v>
      </c>
      <c r="N3" s="56" t="s">
        <v>10</v>
      </c>
      <c r="O3" s="56" t="s">
        <v>11</v>
      </c>
      <c r="P3" s="56" t="s">
        <v>183</v>
      </c>
      <c r="Q3" s="56" t="s">
        <v>12</v>
      </c>
      <c r="R3" s="57" t="s">
        <v>13</v>
      </c>
      <c r="S3" s="57" t="s">
        <v>184</v>
      </c>
      <c r="T3" s="55" t="s">
        <v>14</v>
      </c>
      <c r="U3" s="51" t="s">
        <v>15</v>
      </c>
    </row>
    <row r="4" spans="1:21" s="14" customFormat="1" ht="21" customHeight="1">
      <c r="A4" s="61">
        <v>1</v>
      </c>
      <c r="B4" s="61" t="s">
        <v>36</v>
      </c>
      <c r="C4" s="62" t="s">
        <v>21</v>
      </c>
      <c r="D4" s="62" t="s">
        <v>37</v>
      </c>
      <c r="E4" s="63">
        <v>58.75</v>
      </c>
      <c r="F4" s="100">
        <f aca="true" t="shared" si="0" ref="F4:F12">E4*3</f>
        <v>176.25</v>
      </c>
      <c r="G4" s="63"/>
      <c r="H4" s="65">
        <f aca="true" t="shared" si="1" ref="H4:H12">G4*2</f>
        <v>0</v>
      </c>
      <c r="I4" s="63"/>
      <c r="J4" s="65">
        <f aca="true" t="shared" si="2" ref="J4:J12">I4*1</f>
        <v>0</v>
      </c>
      <c r="K4" s="66">
        <f aca="true" t="shared" si="3" ref="K4:K12">F4+H4+J4</f>
        <v>176.25</v>
      </c>
      <c r="L4" s="67">
        <v>8.07</v>
      </c>
      <c r="M4" s="68">
        <f aca="true" t="shared" si="4" ref="M4:M12">L4*3</f>
        <v>24.21</v>
      </c>
      <c r="N4" s="69">
        <v>20</v>
      </c>
      <c r="O4" s="69"/>
      <c r="P4" s="69">
        <v>20</v>
      </c>
      <c r="Q4" s="69"/>
      <c r="R4" s="69">
        <v>1</v>
      </c>
      <c r="S4" s="69"/>
      <c r="T4" s="70" t="s">
        <v>19</v>
      </c>
      <c r="U4" s="71">
        <f aca="true" t="shared" si="5" ref="U4:U12">K4+M4+N4+O4+P4+Q4+R4+S4</f>
        <v>241.46</v>
      </c>
    </row>
    <row r="5" spans="1:21" s="14" customFormat="1" ht="17.25">
      <c r="A5" s="61">
        <f aca="true" t="shared" si="6" ref="A5:A13">A4+1</f>
        <v>2</v>
      </c>
      <c r="B5" s="61" t="s">
        <v>117</v>
      </c>
      <c r="C5" s="62" t="s">
        <v>21</v>
      </c>
      <c r="D5" s="62" t="s">
        <v>35</v>
      </c>
      <c r="E5" s="63">
        <v>54.25</v>
      </c>
      <c r="F5" s="100">
        <f t="shared" si="0"/>
        <v>162.75</v>
      </c>
      <c r="G5" s="63"/>
      <c r="H5" s="65">
        <f t="shared" si="1"/>
        <v>0</v>
      </c>
      <c r="I5" s="63">
        <v>5.5</v>
      </c>
      <c r="J5" s="65">
        <f t="shared" si="2"/>
        <v>5.5</v>
      </c>
      <c r="K5" s="66">
        <f t="shared" si="3"/>
        <v>168.25</v>
      </c>
      <c r="L5" s="67">
        <v>6.88</v>
      </c>
      <c r="M5" s="68">
        <f t="shared" si="4"/>
        <v>20.64</v>
      </c>
      <c r="N5" s="69"/>
      <c r="O5" s="69"/>
      <c r="P5" s="69">
        <v>20</v>
      </c>
      <c r="Q5" s="69"/>
      <c r="R5" s="69"/>
      <c r="S5" s="69">
        <v>10</v>
      </c>
      <c r="T5" s="70" t="s">
        <v>19</v>
      </c>
      <c r="U5" s="71">
        <f t="shared" si="5"/>
        <v>218.89</v>
      </c>
    </row>
    <row r="6" spans="1:21" s="14" customFormat="1" ht="17.25">
      <c r="A6" s="61">
        <f t="shared" si="6"/>
        <v>3</v>
      </c>
      <c r="B6" s="61" t="s">
        <v>55</v>
      </c>
      <c r="C6" s="62" t="s">
        <v>21</v>
      </c>
      <c r="D6" s="62" t="s">
        <v>35</v>
      </c>
      <c r="E6" s="63">
        <v>37.5</v>
      </c>
      <c r="F6" s="100">
        <f t="shared" si="0"/>
        <v>112.5</v>
      </c>
      <c r="G6" s="63"/>
      <c r="H6" s="65">
        <f t="shared" si="1"/>
        <v>0</v>
      </c>
      <c r="I6" s="63"/>
      <c r="J6" s="65">
        <f t="shared" si="2"/>
        <v>0</v>
      </c>
      <c r="K6" s="66">
        <f t="shared" si="3"/>
        <v>112.5</v>
      </c>
      <c r="L6" s="67">
        <v>6.61</v>
      </c>
      <c r="M6" s="68">
        <f t="shared" si="4"/>
        <v>19.830000000000002</v>
      </c>
      <c r="N6" s="69"/>
      <c r="O6" s="69"/>
      <c r="P6" s="69">
        <v>20</v>
      </c>
      <c r="Q6" s="69"/>
      <c r="R6" s="69"/>
      <c r="S6" s="69">
        <v>10</v>
      </c>
      <c r="T6" s="70" t="s">
        <v>19</v>
      </c>
      <c r="U6" s="71">
        <f t="shared" si="5"/>
        <v>162.33</v>
      </c>
    </row>
    <row r="7" spans="1:21" s="14" customFormat="1" ht="21" customHeight="1">
      <c r="A7" s="6">
        <f t="shared" si="6"/>
        <v>4</v>
      </c>
      <c r="B7" s="6" t="s">
        <v>135</v>
      </c>
      <c r="C7" s="7" t="s">
        <v>21</v>
      </c>
      <c r="D7" s="7" t="s">
        <v>136</v>
      </c>
      <c r="E7" s="8"/>
      <c r="F7" s="9">
        <f t="shared" si="0"/>
        <v>0</v>
      </c>
      <c r="G7" s="8">
        <v>7.5</v>
      </c>
      <c r="H7" s="10">
        <f t="shared" si="1"/>
        <v>15</v>
      </c>
      <c r="I7" s="8">
        <v>13.25</v>
      </c>
      <c r="J7" s="10">
        <f t="shared" si="2"/>
        <v>13.25</v>
      </c>
      <c r="K7" s="11">
        <f t="shared" si="3"/>
        <v>28.25</v>
      </c>
      <c r="L7" s="12">
        <v>7.11</v>
      </c>
      <c r="M7" s="13">
        <f t="shared" si="4"/>
        <v>21.330000000000002</v>
      </c>
      <c r="N7" s="16"/>
      <c r="O7" s="16"/>
      <c r="P7" s="16">
        <v>20</v>
      </c>
      <c r="Q7" s="16"/>
      <c r="R7" s="16">
        <v>1</v>
      </c>
      <c r="S7" s="16">
        <v>5</v>
      </c>
      <c r="T7" s="40" t="s">
        <v>19</v>
      </c>
      <c r="U7" s="52">
        <f t="shared" si="5"/>
        <v>75.58</v>
      </c>
    </row>
    <row r="8" spans="1:21" s="14" customFormat="1" ht="12.75">
      <c r="A8" s="6">
        <f t="shared" si="6"/>
        <v>5</v>
      </c>
      <c r="B8" s="6" t="s">
        <v>20</v>
      </c>
      <c r="C8" s="7" t="s">
        <v>21</v>
      </c>
      <c r="D8" s="7" t="s">
        <v>18</v>
      </c>
      <c r="E8" s="8"/>
      <c r="F8" s="9">
        <f t="shared" si="0"/>
        <v>0</v>
      </c>
      <c r="G8" s="8"/>
      <c r="H8" s="10">
        <f t="shared" si="1"/>
        <v>0</v>
      </c>
      <c r="I8" s="8">
        <v>28</v>
      </c>
      <c r="J8" s="10">
        <f t="shared" si="2"/>
        <v>28</v>
      </c>
      <c r="K8" s="11">
        <f t="shared" si="3"/>
        <v>28</v>
      </c>
      <c r="L8" s="12">
        <v>6.01</v>
      </c>
      <c r="M8" s="13">
        <f t="shared" si="4"/>
        <v>18.03</v>
      </c>
      <c r="N8" s="16"/>
      <c r="O8" s="16"/>
      <c r="P8" s="16">
        <v>20</v>
      </c>
      <c r="Q8" s="16"/>
      <c r="R8" s="16">
        <v>1</v>
      </c>
      <c r="S8" s="16"/>
      <c r="T8" s="40" t="s">
        <v>19</v>
      </c>
      <c r="U8" s="52">
        <f t="shared" si="5"/>
        <v>67.03</v>
      </c>
    </row>
    <row r="9" spans="1:21" s="14" customFormat="1" ht="12.75">
      <c r="A9" s="6">
        <f t="shared" si="6"/>
        <v>6</v>
      </c>
      <c r="B9" s="6" t="s">
        <v>179</v>
      </c>
      <c r="C9" s="7" t="s">
        <v>21</v>
      </c>
      <c r="D9" s="7"/>
      <c r="E9" s="8"/>
      <c r="F9" s="9">
        <f t="shared" si="0"/>
        <v>0</v>
      </c>
      <c r="G9" s="8"/>
      <c r="H9" s="10">
        <f t="shared" si="1"/>
        <v>0</v>
      </c>
      <c r="I9" s="8"/>
      <c r="J9" s="10">
        <f t="shared" si="2"/>
        <v>0</v>
      </c>
      <c r="K9" s="94">
        <f t="shared" si="3"/>
        <v>0</v>
      </c>
      <c r="L9" s="12">
        <v>6.61</v>
      </c>
      <c r="M9" s="13">
        <f t="shared" si="4"/>
        <v>19.830000000000002</v>
      </c>
      <c r="N9" s="16"/>
      <c r="O9" s="16"/>
      <c r="P9" s="16">
        <v>20</v>
      </c>
      <c r="Q9" s="16"/>
      <c r="R9" s="16"/>
      <c r="S9" s="16">
        <v>10</v>
      </c>
      <c r="T9" s="40" t="s">
        <v>19</v>
      </c>
      <c r="U9" s="52">
        <f t="shared" si="5"/>
        <v>49.83</v>
      </c>
    </row>
    <row r="10" spans="1:21" s="14" customFormat="1" ht="12.75">
      <c r="A10" s="6">
        <f t="shared" si="6"/>
        <v>7</v>
      </c>
      <c r="B10" s="6" t="s">
        <v>91</v>
      </c>
      <c r="C10" s="7" t="s">
        <v>21</v>
      </c>
      <c r="D10" s="7" t="s">
        <v>92</v>
      </c>
      <c r="E10" s="8"/>
      <c r="F10" s="9">
        <f t="shared" si="0"/>
        <v>0</v>
      </c>
      <c r="G10" s="8"/>
      <c r="H10" s="10">
        <f t="shared" si="1"/>
        <v>0</v>
      </c>
      <c r="I10" s="8"/>
      <c r="J10" s="10">
        <f t="shared" si="2"/>
        <v>0</v>
      </c>
      <c r="K10" s="94">
        <f t="shared" si="3"/>
        <v>0</v>
      </c>
      <c r="L10" s="12">
        <v>7.91</v>
      </c>
      <c r="M10" s="13">
        <f t="shared" si="4"/>
        <v>23.73</v>
      </c>
      <c r="N10" s="16"/>
      <c r="O10" s="16"/>
      <c r="P10" s="16">
        <v>20</v>
      </c>
      <c r="Q10" s="16"/>
      <c r="R10" s="16"/>
      <c r="S10" s="16"/>
      <c r="T10" s="40" t="s">
        <v>19</v>
      </c>
      <c r="U10" s="52">
        <f t="shared" si="5"/>
        <v>43.730000000000004</v>
      </c>
    </row>
    <row r="11" spans="1:21" s="14" customFormat="1" ht="12.75">
      <c r="A11" s="6">
        <f t="shared" si="6"/>
        <v>8</v>
      </c>
      <c r="B11" s="6" t="s">
        <v>98</v>
      </c>
      <c r="C11" s="7" t="s">
        <v>21</v>
      </c>
      <c r="D11" s="7"/>
      <c r="E11" s="8"/>
      <c r="F11" s="9">
        <f t="shared" si="0"/>
        <v>0</v>
      </c>
      <c r="G11" s="8"/>
      <c r="H11" s="10">
        <f t="shared" si="1"/>
        <v>0</v>
      </c>
      <c r="I11" s="8"/>
      <c r="J11" s="10">
        <f t="shared" si="2"/>
        <v>0</v>
      </c>
      <c r="K11" s="94">
        <f t="shared" si="3"/>
        <v>0</v>
      </c>
      <c r="L11" s="12">
        <v>6.6</v>
      </c>
      <c r="M11" s="13">
        <f t="shared" si="4"/>
        <v>19.799999999999997</v>
      </c>
      <c r="N11" s="16"/>
      <c r="O11" s="16"/>
      <c r="P11" s="16">
        <v>20</v>
      </c>
      <c r="Q11" s="16"/>
      <c r="R11" s="16">
        <v>1</v>
      </c>
      <c r="S11" s="16"/>
      <c r="T11" s="40" t="s">
        <v>19</v>
      </c>
      <c r="U11" s="52">
        <f t="shared" si="5"/>
        <v>40.8</v>
      </c>
    </row>
    <row r="12" spans="1:21" s="14" customFormat="1" ht="12.75">
      <c r="A12" s="6">
        <f t="shared" si="6"/>
        <v>9</v>
      </c>
      <c r="B12" s="6" t="s">
        <v>72</v>
      </c>
      <c r="C12" s="7" t="s">
        <v>21</v>
      </c>
      <c r="D12" s="7"/>
      <c r="E12" s="8"/>
      <c r="F12" s="9">
        <f t="shared" si="0"/>
        <v>0</v>
      </c>
      <c r="G12" s="8"/>
      <c r="H12" s="10">
        <f t="shared" si="1"/>
        <v>0</v>
      </c>
      <c r="I12" s="8"/>
      <c r="J12" s="10">
        <f t="shared" si="2"/>
        <v>0</v>
      </c>
      <c r="K12" s="94">
        <f t="shared" si="3"/>
        <v>0</v>
      </c>
      <c r="L12" s="12">
        <v>6.8</v>
      </c>
      <c r="M12" s="13">
        <f t="shared" si="4"/>
        <v>20.4</v>
      </c>
      <c r="N12" s="16"/>
      <c r="O12" s="16"/>
      <c r="P12" s="16">
        <v>20</v>
      </c>
      <c r="Q12" s="16"/>
      <c r="R12" s="16"/>
      <c r="S12" s="16"/>
      <c r="T12" s="40" t="s">
        <v>19</v>
      </c>
      <c r="U12" s="52">
        <f t="shared" si="5"/>
        <v>40.4</v>
      </c>
    </row>
    <row r="13" spans="1:21" s="14" customFormat="1" ht="12.75">
      <c r="A13" s="6">
        <f t="shared" si="6"/>
        <v>10</v>
      </c>
      <c r="B13" s="6" t="s">
        <v>169</v>
      </c>
      <c r="C13" s="7" t="s">
        <v>17</v>
      </c>
      <c r="D13" s="7" t="s">
        <v>170</v>
      </c>
      <c r="E13" s="8"/>
      <c r="F13" s="9">
        <f>E13*3</f>
        <v>0</v>
      </c>
      <c r="G13" s="8"/>
      <c r="H13" s="10">
        <f>G13*2</f>
        <v>0</v>
      </c>
      <c r="I13" s="8"/>
      <c r="J13" s="10">
        <f>I13*1</f>
        <v>0</v>
      </c>
      <c r="K13" s="94">
        <f>F13+H13+J13</f>
        <v>0</v>
      </c>
      <c r="L13" s="12">
        <v>6.43</v>
      </c>
      <c r="M13" s="13">
        <f>L13*3</f>
        <v>19.29</v>
      </c>
      <c r="N13" s="16"/>
      <c r="O13" s="16"/>
      <c r="P13" s="16"/>
      <c r="Q13" s="16">
        <v>10</v>
      </c>
      <c r="R13" s="16"/>
      <c r="S13" s="16"/>
      <c r="T13" s="40" t="s">
        <v>19</v>
      </c>
      <c r="U13" s="52">
        <f>K13+M13+N13+O13+P13+Q13+R13+S13</f>
        <v>29.29</v>
      </c>
    </row>
    <row r="14" ht="12.75">
      <c r="U14" s="53"/>
    </row>
    <row r="15" spans="5:21" ht="12.75">
      <c r="E15" s="37"/>
      <c r="F15" s="38"/>
      <c r="U15" s="53"/>
    </row>
    <row r="16" spans="5:21" ht="12.75">
      <c r="E16" s="37"/>
      <c r="F16" s="38"/>
      <c r="U16" s="53"/>
    </row>
    <row r="17" spans="5:21" ht="12.75">
      <c r="E17" s="37"/>
      <c r="F17" s="38"/>
      <c r="U17" s="53"/>
    </row>
    <row r="18" ht="12.75">
      <c r="U18" s="53"/>
    </row>
    <row r="19" ht="12.75">
      <c r="U19" s="53"/>
    </row>
    <row r="20" ht="12.75">
      <c r="U20" s="53"/>
    </row>
    <row r="21" ht="12.75">
      <c r="U21" s="53"/>
    </row>
    <row r="22" ht="12.75">
      <c r="U22" s="53"/>
    </row>
    <row r="23" ht="12.75">
      <c r="U23" s="53"/>
    </row>
    <row r="24" ht="12.75">
      <c r="U24" s="53"/>
    </row>
    <row r="25" ht="12.75">
      <c r="U25" s="53"/>
    </row>
    <row r="26" ht="12.75">
      <c r="U26" s="53"/>
    </row>
    <row r="27" ht="12.75">
      <c r="U27" s="53"/>
    </row>
    <row r="28" ht="12.75">
      <c r="U28" s="53"/>
    </row>
    <row r="29" ht="12.75">
      <c r="U29" s="53"/>
    </row>
  </sheetData>
  <sheetProtection password="C626" sheet="1" objects="1" scenarios="1"/>
  <mergeCells count="5">
    <mergeCell ref="E2:K2"/>
    <mergeCell ref="C2:D2"/>
    <mergeCell ref="L2:Q2"/>
    <mergeCell ref="A1:C1"/>
    <mergeCell ref="G1:I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9"/>
  <sheetViews>
    <sheetView zoomScale="75" zoomScaleNormal="75" zoomScalePageLayoutView="0" workbookViewId="0" topLeftCell="A1">
      <selection activeCell="S51" sqref="S51"/>
    </sheetView>
  </sheetViews>
  <sheetFormatPr defaultColWidth="9.00390625" defaultRowHeight="12.75"/>
  <cols>
    <col min="1" max="1" width="4.875" style="30" customWidth="1"/>
    <col min="2" max="2" width="22.75390625" style="30" bestFit="1" customWidth="1"/>
    <col min="3" max="3" width="13.00390625" style="31" customWidth="1"/>
    <col min="4" max="4" width="12.75390625" style="31" customWidth="1"/>
    <col min="5" max="5" width="13.125" style="32" customWidth="1"/>
    <col min="6" max="6" width="7.625" style="33" customWidth="1"/>
    <col min="7" max="7" width="15.125" style="32" customWidth="1"/>
    <col min="8" max="8" width="7.25390625" style="2" customWidth="1"/>
    <col min="9" max="9" width="13.25390625" style="32" customWidth="1"/>
    <col min="10" max="10" width="7.25390625" style="2" customWidth="1"/>
    <col min="11" max="11" width="13.625" style="3" customWidth="1"/>
    <col min="12" max="12" width="8.875" style="34" customWidth="1"/>
    <col min="13" max="13" width="8.75390625" style="35" customWidth="1"/>
    <col min="14" max="14" width="11.25390625" style="36" customWidth="1"/>
    <col min="15" max="15" width="9.75390625" style="36" customWidth="1"/>
    <col min="16" max="16" width="9.25390625" style="36" customWidth="1"/>
    <col min="17" max="17" width="9.375" style="36" customWidth="1"/>
    <col min="18" max="18" width="9.75390625" style="36" customWidth="1"/>
    <col min="19" max="19" width="12.25390625" style="36" customWidth="1"/>
    <col min="20" max="20" width="8.25390625" style="43" customWidth="1"/>
    <col min="21" max="21" width="8.875" style="35" customWidth="1"/>
  </cols>
  <sheetData>
    <row r="1" spans="1:9" ht="66" customHeight="1" thickBot="1">
      <c r="A1" s="114" t="s">
        <v>202</v>
      </c>
      <c r="B1" s="114"/>
      <c r="C1" s="114"/>
      <c r="D1" s="104"/>
      <c r="E1" s="105"/>
      <c r="G1" s="115" t="s">
        <v>207</v>
      </c>
      <c r="H1" s="116"/>
      <c r="I1" s="116"/>
    </row>
    <row r="2" spans="1:21" s="4" customFormat="1" ht="25.5" customHeight="1" thickBot="1">
      <c r="A2" s="45" t="s">
        <v>0</v>
      </c>
      <c r="B2" s="45" t="s">
        <v>1</v>
      </c>
      <c r="C2" s="109" t="s">
        <v>185</v>
      </c>
      <c r="D2" s="110"/>
      <c r="E2" s="106" t="s">
        <v>2</v>
      </c>
      <c r="F2" s="107"/>
      <c r="G2" s="107"/>
      <c r="H2" s="107"/>
      <c r="I2" s="107"/>
      <c r="J2" s="107"/>
      <c r="K2" s="108"/>
      <c r="L2" s="111" t="s">
        <v>3</v>
      </c>
      <c r="M2" s="112"/>
      <c r="N2" s="112"/>
      <c r="O2" s="112"/>
      <c r="P2" s="112"/>
      <c r="Q2" s="113"/>
      <c r="R2" s="1"/>
      <c r="S2" s="1"/>
      <c r="T2" s="33"/>
      <c r="U2" s="35"/>
    </row>
    <row r="3" spans="1:21" s="39" customFormat="1" ht="51.75" customHeight="1">
      <c r="A3" s="44"/>
      <c r="B3" s="44"/>
      <c r="C3" s="46" t="s">
        <v>186</v>
      </c>
      <c r="D3" s="46" t="s">
        <v>187</v>
      </c>
      <c r="E3" s="54" t="s">
        <v>188</v>
      </c>
      <c r="F3" s="47" t="s">
        <v>4</v>
      </c>
      <c r="G3" s="54" t="s">
        <v>182</v>
      </c>
      <c r="H3" s="47" t="s">
        <v>5</v>
      </c>
      <c r="I3" s="54" t="s">
        <v>189</v>
      </c>
      <c r="J3" s="47" t="s">
        <v>6</v>
      </c>
      <c r="K3" s="47" t="s">
        <v>7</v>
      </c>
      <c r="L3" s="48" t="s">
        <v>8</v>
      </c>
      <c r="M3" s="48" t="s">
        <v>9</v>
      </c>
      <c r="N3" s="56" t="s">
        <v>10</v>
      </c>
      <c r="O3" s="56" t="s">
        <v>11</v>
      </c>
      <c r="P3" s="56" t="s">
        <v>183</v>
      </c>
      <c r="Q3" s="56" t="s">
        <v>12</v>
      </c>
      <c r="R3" s="57" t="s">
        <v>13</v>
      </c>
      <c r="S3" s="57" t="s">
        <v>184</v>
      </c>
      <c r="T3" s="55" t="s">
        <v>14</v>
      </c>
      <c r="U3" s="51" t="s">
        <v>15</v>
      </c>
    </row>
    <row r="4" spans="1:21" s="14" customFormat="1" ht="12.75">
      <c r="A4" s="61">
        <v>1</v>
      </c>
      <c r="B4" s="61" t="s">
        <v>111</v>
      </c>
      <c r="C4" s="62" t="s">
        <v>17</v>
      </c>
      <c r="D4" s="62"/>
      <c r="E4" s="63">
        <v>87.5</v>
      </c>
      <c r="F4" s="64">
        <f aca="true" t="shared" si="0" ref="F4:F14">E4*3</f>
        <v>262.5</v>
      </c>
      <c r="G4" s="63"/>
      <c r="H4" s="65">
        <f aca="true" t="shared" si="1" ref="H4:H14">G4*2</f>
        <v>0</v>
      </c>
      <c r="I4" s="72"/>
      <c r="J4" s="73">
        <f aca="true" t="shared" si="2" ref="J4:J14">I4*1</f>
        <v>0</v>
      </c>
      <c r="K4" s="66">
        <f aca="true" t="shared" si="3" ref="K4:K14">F4+H4+J4</f>
        <v>262.5</v>
      </c>
      <c r="L4" s="67">
        <v>7.75</v>
      </c>
      <c r="M4" s="68">
        <f aca="true" t="shared" si="4" ref="M4:M14">L4*3</f>
        <v>23.25</v>
      </c>
      <c r="N4" s="69"/>
      <c r="O4" s="69"/>
      <c r="P4" s="78">
        <v>20</v>
      </c>
      <c r="Q4" s="69"/>
      <c r="R4" s="69"/>
      <c r="S4" s="69">
        <v>10</v>
      </c>
      <c r="T4" s="70" t="s">
        <v>19</v>
      </c>
      <c r="U4" s="71">
        <f aca="true" t="shared" si="5" ref="U4:U14">K4+M4+N4+O4+P4+Q4+R4+S4</f>
        <v>315.75</v>
      </c>
    </row>
    <row r="5" spans="1:21" s="14" customFormat="1" ht="12.75">
      <c r="A5" s="61">
        <f aca="true" t="shared" si="6" ref="A5:A16">A4+1</f>
        <v>2</v>
      </c>
      <c r="B5" s="61" t="s">
        <v>110</v>
      </c>
      <c r="C5" s="62" t="s">
        <v>17</v>
      </c>
      <c r="D5" s="62"/>
      <c r="E5" s="63">
        <v>84</v>
      </c>
      <c r="F5" s="64">
        <f t="shared" si="0"/>
        <v>252</v>
      </c>
      <c r="G5" s="63">
        <v>5.25</v>
      </c>
      <c r="H5" s="102">
        <f t="shared" si="1"/>
        <v>10.5</v>
      </c>
      <c r="I5" s="63"/>
      <c r="J5" s="65">
        <f t="shared" si="2"/>
        <v>0</v>
      </c>
      <c r="K5" s="75">
        <f t="shared" si="3"/>
        <v>262.5</v>
      </c>
      <c r="L5" s="67">
        <v>6.74</v>
      </c>
      <c r="M5" s="68">
        <f t="shared" si="4"/>
        <v>20.22</v>
      </c>
      <c r="N5" s="69"/>
      <c r="O5" s="69"/>
      <c r="P5" s="78">
        <v>20</v>
      </c>
      <c r="Q5" s="69"/>
      <c r="R5" s="69"/>
      <c r="S5" s="69"/>
      <c r="T5" s="70" t="s">
        <v>19</v>
      </c>
      <c r="U5" s="71">
        <f t="shared" si="5"/>
        <v>302.72</v>
      </c>
    </row>
    <row r="6" spans="1:21" s="14" customFormat="1" ht="12.75">
      <c r="A6" s="61">
        <f t="shared" si="6"/>
        <v>3</v>
      </c>
      <c r="B6" s="61" t="s">
        <v>16</v>
      </c>
      <c r="C6" s="62" t="s">
        <v>17</v>
      </c>
      <c r="D6" s="62" t="s">
        <v>18</v>
      </c>
      <c r="E6" s="63">
        <v>61.5</v>
      </c>
      <c r="F6" s="64">
        <f t="shared" si="0"/>
        <v>184.5</v>
      </c>
      <c r="G6" s="63">
        <v>18.75</v>
      </c>
      <c r="H6" s="65">
        <f t="shared" si="1"/>
        <v>37.5</v>
      </c>
      <c r="I6" s="76">
        <v>7.75</v>
      </c>
      <c r="J6" s="77">
        <f t="shared" si="2"/>
        <v>7.75</v>
      </c>
      <c r="K6" s="66">
        <f t="shared" si="3"/>
        <v>229.75</v>
      </c>
      <c r="L6" s="67">
        <v>6.77</v>
      </c>
      <c r="M6" s="68">
        <f t="shared" si="4"/>
        <v>20.31</v>
      </c>
      <c r="N6" s="69"/>
      <c r="O6" s="69"/>
      <c r="P6" s="78">
        <v>20</v>
      </c>
      <c r="Q6" s="69"/>
      <c r="R6" s="69"/>
      <c r="S6" s="69"/>
      <c r="T6" s="70" t="s">
        <v>19</v>
      </c>
      <c r="U6" s="71">
        <f t="shared" si="5"/>
        <v>270.06</v>
      </c>
    </row>
    <row r="7" spans="1:21" s="14" customFormat="1" ht="12.75">
      <c r="A7" s="6">
        <f t="shared" si="6"/>
        <v>4</v>
      </c>
      <c r="B7" s="6" t="s">
        <v>28</v>
      </c>
      <c r="C7" s="7" t="s">
        <v>17</v>
      </c>
      <c r="D7" s="7"/>
      <c r="E7" s="8">
        <v>54.75</v>
      </c>
      <c r="F7" s="87">
        <f t="shared" si="0"/>
        <v>164.25</v>
      </c>
      <c r="G7" s="8">
        <v>8.75</v>
      </c>
      <c r="H7" s="88">
        <f t="shared" si="1"/>
        <v>17.5</v>
      </c>
      <c r="I7" s="8"/>
      <c r="J7" s="10">
        <f t="shared" si="2"/>
        <v>0</v>
      </c>
      <c r="K7" s="11">
        <f t="shared" si="3"/>
        <v>181.75</v>
      </c>
      <c r="L7" s="12">
        <v>7.63</v>
      </c>
      <c r="M7" s="13">
        <f t="shared" si="4"/>
        <v>22.89</v>
      </c>
      <c r="N7" s="16"/>
      <c r="O7" s="16"/>
      <c r="P7" s="49">
        <v>20</v>
      </c>
      <c r="Q7" s="16"/>
      <c r="R7" s="16">
        <v>1</v>
      </c>
      <c r="S7" s="16">
        <v>5</v>
      </c>
      <c r="T7" s="40" t="s">
        <v>19</v>
      </c>
      <c r="U7" s="52">
        <f t="shared" si="5"/>
        <v>230.64</v>
      </c>
    </row>
    <row r="8" spans="1:21" s="14" customFormat="1" ht="12.75">
      <c r="A8" s="6">
        <f t="shared" si="6"/>
        <v>5</v>
      </c>
      <c r="B8" s="6" t="s">
        <v>43</v>
      </c>
      <c r="C8" s="7" t="s">
        <v>17</v>
      </c>
      <c r="D8" s="7"/>
      <c r="E8" s="8">
        <v>33</v>
      </c>
      <c r="F8" s="9">
        <f t="shared" si="0"/>
        <v>99</v>
      </c>
      <c r="G8" s="8">
        <v>5</v>
      </c>
      <c r="H8" s="10">
        <f t="shared" si="1"/>
        <v>10</v>
      </c>
      <c r="I8" s="8">
        <v>8.25</v>
      </c>
      <c r="J8" s="10">
        <f t="shared" si="2"/>
        <v>8.25</v>
      </c>
      <c r="K8" s="11">
        <f t="shared" si="3"/>
        <v>117.25</v>
      </c>
      <c r="L8" s="12">
        <v>6.57</v>
      </c>
      <c r="M8" s="13">
        <f t="shared" si="4"/>
        <v>19.71</v>
      </c>
      <c r="N8" s="16"/>
      <c r="O8" s="16"/>
      <c r="P8" s="49">
        <v>20</v>
      </c>
      <c r="Q8" s="16"/>
      <c r="R8" s="16">
        <v>1</v>
      </c>
      <c r="S8" s="16">
        <v>10</v>
      </c>
      <c r="T8" s="40" t="s">
        <v>19</v>
      </c>
      <c r="U8" s="52">
        <f t="shared" si="5"/>
        <v>167.96</v>
      </c>
    </row>
    <row r="9" spans="1:21" s="14" customFormat="1" ht="12.75">
      <c r="A9" s="6">
        <f t="shared" si="6"/>
        <v>6</v>
      </c>
      <c r="B9" s="6" t="s">
        <v>33</v>
      </c>
      <c r="C9" s="7" t="s">
        <v>17</v>
      </c>
      <c r="D9" s="7"/>
      <c r="E9" s="8">
        <v>8</v>
      </c>
      <c r="F9" s="9">
        <f t="shared" si="0"/>
        <v>24</v>
      </c>
      <c r="G9" s="8">
        <v>23.75</v>
      </c>
      <c r="H9" s="10">
        <f t="shared" si="1"/>
        <v>47.5</v>
      </c>
      <c r="I9" s="8">
        <v>12.5</v>
      </c>
      <c r="J9" s="10">
        <f t="shared" si="2"/>
        <v>12.5</v>
      </c>
      <c r="K9" s="11">
        <f t="shared" si="3"/>
        <v>84</v>
      </c>
      <c r="L9" s="12">
        <v>5</v>
      </c>
      <c r="M9" s="16">
        <f t="shared" si="4"/>
        <v>15</v>
      </c>
      <c r="N9" s="16"/>
      <c r="O9" s="16"/>
      <c r="P9" s="49">
        <v>20</v>
      </c>
      <c r="Q9" s="16"/>
      <c r="R9" s="16"/>
      <c r="S9" s="16"/>
      <c r="T9" s="40" t="s">
        <v>19</v>
      </c>
      <c r="U9" s="52">
        <f t="shared" si="5"/>
        <v>119</v>
      </c>
    </row>
    <row r="10" spans="1:21" s="14" customFormat="1" ht="28.5" customHeight="1">
      <c r="A10" s="6">
        <f t="shared" si="6"/>
        <v>7</v>
      </c>
      <c r="B10" s="6" t="s">
        <v>99</v>
      </c>
      <c r="C10" s="7" t="s">
        <v>17</v>
      </c>
      <c r="D10" s="7"/>
      <c r="E10" s="8">
        <v>15.25</v>
      </c>
      <c r="F10" s="87">
        <f t="shared" si="0"/>
        <v>45.75</v>
      </c>
      <c r="G10" s="8">
        <v>8.25</v>
      </c>
      <c r="H10" s="10">
        <f t="shared" si="1"/>
        <v>16.5</v>
      </c>
      <c r="I10" s="8"/>
      <c r="J10" s="10">
        <f t="shared" si="2"/>
        <v>0</v>
      </c>
      <c r="K10" s="11">
        <f t="shared" si="3"/>
        <v>62.25</v>
      </c>
      <c r="L10" s="12">
        <v>7.18</v>
      </c>
      <c r="M10" s="13">
        <f t="shared" si="4"/>
        <v>21.54</v>
      </c>
      <c r="N10" s="16"/>
      <c r="O10" s="16"/>
      <c r="P10" s="49">
        <v>20</v>
      </c>
      <c r="Q10" s="16"/>
      <c r="R10" s="16">
        <v>1</v>
      </c>
      <c r="S10" s="16"/>
      <c r="T10" s="40" t="s">
        <v>19</v>
      </c>
      <c r="U10" s="52">
        <f t="shared" si="5"/>
        <v>104.78999999999999</v>
      </c>
    </row>
    <row r="11" spans="1:21" s="14" customFormat="1" ht="21.75" customHeight="1">
      <c r="A11" s="6">
        <f t="shared" si="6"/>
        <v>8</v>
      </c>
      <c r="B11" s="6" t="s">
        <v>148</v>
      </c>
      <c r="C11" s="7" t="s">
        <v>32</v>
      </c>
      <c r="D11" s="7" t="s">
        <v>149</v>
      </c>
      <c r="E11" s="8"/>
      <c r="F11" s="9">
        <f t="shared" si="0"/>
        <v>0</v>
      </c>
      <c r="G11" s="8">
        <v>30.25</v>
      </c>
      <c r="H11" s="10">
        <f t="shared" si="1"/>
        <v>60.5</v>
      </c>
      <c r="I11" s="8">
        <v>3</v>
      </c>
      <c r="J11" s="10">
        <f t="shared" si="2"/>
        <v>3</v>
      </c>
      <c r="K11" s="11">
        <f t="shared" si="3"/>
        <v>63.5</v>
      </c>
      <c r="L11" s="12">
        <v>6.2</v>
      </c>
      <c r="M11" s="13">
        <f t="shared" si="4"/>
        <v>18.6</v>
      </c>
      <c r="N11" s="16"/>
      <c r="O11" s="16"/>
      <c r="P11" s="49"/>
      <c r="Q11" s="16">
        <v>10</v>
      </c>
      <c r="R11" s="16"/>
      <c r="S11" s="16">
        <v>5</v>
      </c>
      <c r="T11" s="40" t="s">
        <v>19</v>
      </c>
      <c r="U11" s="52">
        <f t="shared" si="5"/>
        <v>97.1</v>
      </c>
    </row>
    <row r="12" spans="1:21" s="14" customFormat="1" ht="30" customHeight="1">
      <c r="A12" s="6">
        <f t="shared" si="6"/>
        <v>9</v>
      </c>
      <c r="B12" s="6" t="s">
        <v>75</v>
      </c>
      <c r="C12" s="7" t="s">
        <v>17</v>
      </c>
      <c r="D12" s="7" t="s">
        <v>76</v>
      </c>
      <c r="E12" s="8"/>
      <c r="F12" s="9">
        <f t="shared" si="0"/>
        <v>0</v>
      </c>
      <c r="G12" s="8">
        <v>14.5</v>
      </c>
      <c r="H12" s="10">
        <f t="shared" si="1"/>
        <v>29</v>
      </c>
      <c r="I12" s="8">
        <v>25</v>
      </c>
      <c r="J12" s="10">
        <f t="shared" si="2"/>
        <v>25</v>
      </c>
      <c r="K12" s="11">
        <f t="shared" si="3"/>
        <v>54</v>
      </c>
      <c r="L12" s="12">
        <v>7.12</v>
      </c>
      <c r="M12" s="13">
        <f t="shared" si="4"/>
        <v>21.36</v>
      </c>
      <c r="N12" s="16"/>
      <c r="O12" s="16"/>
      <c r="P12" s="49">
        <v>20</v>
      </c>
      <c r="Q12" s="16"/>
      <c r="R12" s="16"/>
      <c r="S12" s="16"/>
      <c r="T12" s="40" t="s">
        <v>19</v>
      </c>
      <c r="U12" s="52">
        <f t="shared" si="5"/>
        <v>95.36</v>
      </c>
    </row>
    <row r="13" spans="1:21" s="14" customFormat="1" ht="12.75">
      <c r="A13" s="6">
        <f t="shared" si="6"/>
        <v>10</v>
      </c>
      <c r="B13" s="23" t="s">
        <v>167</v>
      </c>
      <c r="C13" s="24" t="s">
        <v>17</v>
      </c>
      <c r="D13" s="24"/>
      <c r="E13" s="25"/>
      <c r="F13" s="26">
        <f t="shared" si="0"/>
        <v>0</v>
      </c>
      <c r="G13" s="25"/>
      <c r="H13" s="5">
        <f t="shared" si="1"/>
        <v>0</v>
      </c>
      <c r="I13" s="25"/>
      <c r="J13" s="5">
        <f t="shared" si="2"/>
        <v>0</v>
      </c>
      <c r="K13" s="95">
        <f t="shared" si="3"/>
        <v>0</v>
      </c>
      <c r="L13" s="12">
        <v>7.01</v>
      </c>
      <c r="M13" s="28">
        <f t="shared" si="4"/>
        <v>21.03</v>
      </c>
      <c r="N13" s="50"/>
      <c r="O13" s="50"/>
      <c r="P13" s="59">
        <v>20</v>
      </c>
      <c r="Q13" s="50"/>
      <c r="R13" s="50"/>
      <c r="S13" s="50"/>
      <c r="T13" s="41" t="s">
        <v>19</v>
      </c>
      <c r="U13" s="52">
        <f t="shared" si="5"/>
        <v>41.03</v>
      </c>
    </row>
    <row r="14" spans="1:21" s="14" customFormat="1" ht="12.75">
      <c r="A14" s="6">
        <f t="shared" si="6"/>
        <v>11</v>
      </c>
      <c r="B14" s="6" t="s">
        <v>56</v>
      </c>
      <c r="C14" s="7" t="s">
        <v>17</v>
      </c>
      <c r="D14" s="7"/>
      <c r="E14" s="8"/>
      <c r="F14" s="9">
        <f t="shared" si="0"/>
        <v>0</v>
      </c>
      <c r="G14" s="8"/>
      <c r="H14" s="10">
        <f t="shared" si="1"/>
        <v>0</v>
      </c>
      <c r="I14" s="8"/>
      <c r="J14" s="10">
        <f t="shared" si="2"/>
        <v>0</v>
      </c>
      <c r="K14" s="94">
        <f t="shared" si="3"/>
        <v>0</v>
      </c>
      <c r="L14" s="12">
        <v>6.66</v>
      </c>
      <c r="M14" s="13">
        <f t="shared" si="4"/>
        <v>19.98</v>
      </c>
      <c r="N14" s="16"/>
      <c r="O14" s="16"/>
      <c r="P14" s="49">
        <v>20</v>
      </c>
      <c r="Q14" s="16"/>
      <c r="R14" s="16">
        <v>1</v>
      </c>
      <c r="S14" s="16"/>
      <c r="T14" s="40" t="s">
        <v>19</v>
      </c>
      <c r="U14" s="52">
        <f t="shared" si="5"/>
        <v>40.980000000000004</v>
      </c>
    </row>
    <row r="15" spans="1:21" s="14" customFormat="1" ht="12.75">
      <c r="A15" s="6">
        <f t="shared" si="6"/>
        <v>12</v>
      </c>
      <c r="B15" s="23" t="s">
        <v>169</v>
      </c>
      <c r="C15" s="24" t="s">
        <v>17</v>
      </c>
      <c r="D15" s="24" t="s">
        <v>170</v>
      </c>
      <c r="E15" s="25"/>
      <c r="F15" s="26">
        <f>E15*3</f>
        <v>0</v>
      </c>
      <c r="G15" s="25"/>
      <c r="H15" s="5">
        <f>G15*2</f>
        <v>0</v>
      </c>
      <c r="I15" s="25"/>
      <c r="J15" s="5">
        <f>I15*1</f>
        <v>0</v>
      </c>
      <c r="K15" s="95">
        <f>F15+H15+J15</f>
        <v>0</v>
      </c>
      <c r="L15" s="12">
        <v>6.43</v>
      </c>
      <c r="M15" s="28">
        <f>L15*3</f>
        <v>19.29</v>
      </c>
      <c r="N15" s="50"/>
      <c r="O15" s="50"/>
      <c r="P15" s="50">
        <v>20</v>
      </c>
      <c r="Q15" s="50"/>
      <c r="R15" s="50"/>
      <c r="S15" s="50"/>
      <c r="T15" s="41" t="s">
        <v>19</v>
      </c>
      <c r="U15" s="52">
        <f>K15+M15+N15+O15+P15+Q15+R15+S15</f>
        <v>39.29</v>
      </c>
    </row>
    <row r="16" spans="1:21" ht="12.75">
      <c r="A16" s="6">
        <f t="shared" si="6"/>
        <v>13</v>
      </c>
      <c r="B16" s="6" t="s">
        <v>195</v>
      </c>
      <c r="C16" s="7" t="s">
        <v>46</v>
      </c>
      <c r="D16" s="7" t="s">
        <v>17</v>
      </c>
      <c r="E16" s="8"/>
      <c r="F16" s="9">
        <f>E16*3</f>
        <v>0</v>
      </c>
      <c r="G16" s="8"/>
      <c r="H16" s="10">
        <f>G16*2</f>
        <v>0</v>
      </c>
      <c r="I16" s="8"/>
      <c r="J16" s="10">
        <f>I16*1</f>
        <v>0</v>
      </c>
      <c r="K16" s="94">
        <f>F16+H16+J16</f>
        <v>0</v>
      </c>
      <c r="L16" s="12">
        <v>6.49</v>
      </c>
      <c r="M16" s="13">
        <f>L16*3</f>
        <v>19.47</v>
      </c>
      <c r="N16" s="16"/>
      <c r="O16" s="16"/>
      <c r="P16" s="16"/>
      <c r="Q16" s="16">
        <v>10</v>
      </c>
      <c r="R16" s="16"/>
      <c r="S16" s="16"/>
      <c r="T16" s="40" t="s">
        <v>19</v>
      </c>
      <c r="U16" s="52">
        <f>K16+M16+N16+O16+P16+Q16+R16+S16</f>
        <v>29.47</v>
      </c>
    </row>
    <row r="17" spans="5:21" ht="12.75">
      <c r="E17" s="37"/>
      <c r="F17" s="38"/>
      <c r="U17" s="53"/>
    </row>
    <row r="18" ht="12.75">
      <c r="U18" s="53"/>
    </row>
    <row r="19" ht="12.75">
      <c r="U19" s="53"/>
    </row>
    <row r="20" ht="12.75">
      <c r="U20" s="53"/>
    </row>
    <row r="21" ht="12.75">
      <c r="U21" s="53"/>
    </row>
    <row r="22" ht="12.75">
      <c r="U22" s="53"/>
    </row>
    <row r="23" ht="12.75">
      <c r="U23" s="53"/>
    </row>
    <row r="24" ht="12.75">
      <c r="U24" s="53"/>
    </row>
    <row r="25" ht="12.75">
      <c r="U25" s="53"/>
    </row>
    <row r="26" ht="12.75">
      <c r="U26" s="53"/>
    </row>
    <row r="27" ht="12.75">
      <c r="U27" s="53"/>
    </row>
    <row r="28" ht="12.75">
      <c r="U28" s="53"/>
    </row>
    <row r="29" ht="12.75">
      <c r="U29" s="53"/>
    </row>
  </sheetData>
  <sheetProtection password="C626" sheet="1" objects="1" scenarios="1"/>
  <mergeCells count="5">
    <mergeCell ref="E2:K2"/>
    <mergeCell ref="C2:D2"/>
    <mergeCell ref="L2:Q2"/>
    <mergeCell ref="A1:C1"/>
    <mergeCell ref="G1:I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8"/>
  <sheetViews>
    <sheetView zoomScale="75" zoomScaleNormal="75" zoomScalePageLayoutView="0" workbookViewId="0" topLeftCell="A1">
      <selection activeCell="E2" sqref="E2:K2"/>
    </sheetView>
  </sheetViews>
  <sheetFormatPr defaultColWidth="9.00390625" defaultRowHeight="12.75"/>
  <cols>
    <col min="1" max="1" width="4.875" style="30" customWidth="1"/>
    <col min="2" max="2" width="22.75390625" style="30" bestFit="1" customWidth="1"/>
    <col min="3" max="3" width="13.00390625" style="31" customWidth="1"/>
    <col min="4" max="4" width="12.75390625" style="31" customWidth="1"/>
    <col min="5" max="5" width="13.125" style="32" customWidth="1"/>
    <col min="6" max="6" width="7.625" style="33" customWidth="1"/>
    <col min="7" max="7" width="15.125" style="32" customWidth="1"/>
    <col min="8" max="8" width="7.25390625" style="2" customWidth="1"/>
    <col min="9" max="9" width="13.25390625" style="32" customWidth="1"/>
    <col min="10" max="10" width="7.25390625" style="2" customWidth="1"/>
    <col min="11" max="11" width="13.625" style="3" customWidth="1"/>
    <col min="12" max="12" width="8.875" style="34" customWidth="1"/>
    <col min="13" max="13" width="8.75390625" style="35" customWidth="1"/>
    <col min="14" max="14" width="11.75390625" style="36" customWidth="1"/>
    <col min="15" max="15" width="9.75390625" style="36" customWidth="1"/>
    <col min="16" max="16" width="9.25390625" style="36" customWidth="1"/>
    <col min="17" max="17" width="9.375" style="36" customWidth="1"/>
    <col min="18" max="18" width="9.75390625" style="36" customWidth="1"/>
    <col min="19" max="19" width="12.25390625" style="36" customWidth="1"/>
    <col min="20" max="20" width="8.25390625" style="43" customWidth="1"/>
    <col min="21" max="21" width="8.875" style="35" customWidth="1"/>
  </cols>
  <sheetData>
    <row r="1" spans="1:9" ht="66" customHeight="1" thickBot="1">
      <c r="A1" s="114" t="s">
        <v>202</v>
      </c>
      <c r="B1" s="114"/>
      <c r="C1" s="114"/>
      <c r="D1" s="104"/>
      <c r="E1" s="105"/>
      <c r="G1" s="115" t="s">
        <v>207</v>
      </c>
      <c r="H1" s="116"/>
      <c r="I1" s="116"/>
    </row>
    <row r="2" spans="1:21" s="4" customFormat="1" ht="25.5" customHeight="1" thickBot="1">
      <c r="A2" s="45" t="s">
        <v>0</v>
      </c>
      <c r="B2" s="45" t="s">
        <v>1</v>
      </c>
      <c r="C2" s="109" t="s">
        <v>185</v>
      </c>
      <c r="D2" s="110"/>
      <c r="E2" s="106" t="s">
        <v>2</v>
      </c>
      <c r="F2" s="107"/>
      <c r="G2" s="107"/>
      <c r="H2" s="107"/>
      <c r="I2" s="107"/>
      <c r="J2" s="107"/>
      <c r="K2" s="108"/>
      <c r="L2" s="111" t="s">
        <v>3</v>
      </c>
      <c r="M2" s="112"/>
      <c r="N2" s="112"/>
      <c r="O2" s="112"/>
      <c r="P2" s="112"/>
      <c r="Q2" s="113"/>
      <c r="R2" s="1"/>
      <c r="S2" s="1"/>
      <c r="T2" s="33"/>
      <c r="U2" s="35"/>
    </row>
    <row r="3" spans="1:21" s="39" customFormat="1" ht="51.75" customHeight="1">
      <c r="A3" s="44"/>
      <c r="B3" s="44"/>
      <c r="C3" s="46" t="s">
        <v>186</v>
      </c>
      <c r="D3" s="46" t="s">
        <v>187</v>
      </c>
      <c r="E3" s="54" t="s">
        <v>188</v>
      </c>
      <c r="F3" s="47" t="s">
        <v>4</v>
      </c>
      <c r="G3" s="54" t="s">
        <v>182</v>
      </c>
      <c r="H3" s="47" t="s">
        <v>5</v>
      </c>
      <c r="I3" s="54" t="s">
        <v>189</v>
      </c>
      <c r="J3" s="47" t="s">
        <v>6</v>
      </c>
      <c r="K3" s="47" t="s">
        <v>7</v>
      </c>
      <c r="L3" s="48" t="s">
        <v>8</v>
      </c>
      <c r="M3" s="48" t="s">
        <v>9</v>
      </c>
      <c r="N3" s="56" t="s">
        <v>10</v>
      </c>
      <c r="O3" s="56" t="s">
        <v>11</v>
      </c>
      <c r="P3" s="56" t="s">
        <v>183</v>
      </c>
      <c r="Q3" s="56" t="s">
        <v>12</v>
      </c>
      <c r="R3" s="57" t="s">
        <v>13</v>
      </c>
      <c r="S3" s="57" t="s">
        <v>184</v>
      </c>
      <c r="T3" s="55" t="s">
        <v>14</v>
      </c>
      <c r="U3" s="51" t="s">
        <v>15</v>
      </c>
    </row>
    <row r="4" spans="1:21" s="14" customFormat="1" ht="21" customHeight="1">
      <c r="A4" s="61">
        <v>1</v>
      </c>
      <c r="B4" s="61" t="s">
        <v>145</v>
      </c>
      <c r="C4" s="62" t="s">
        <v>64</v>
      </c>
      <c r="D4" s="62"/>
      <c r="E4" s="63">
        <v>40.75</v>
      </c>
      <c r="F4" s="100">
        <f>E4*3</f>
        <v>122.25</v>
      </c>
      <c r="G4" s="63">
        <v>21</v>
      </c>
      <c r="H4" s="65">
        <f>G4*2</f>
        <v>42</v>
      </c>
      <c r="I4" s="63"/>
      <c r="J4" s="65">
        <f>I4*1</f>
        <v>0</v>
      </c>
      <c r="K4" s="66">
        <f>F4+H4+J4</f>
        <v>164.25</v>
      </c>
      <c r="L4" s="67">
        <v>7.53</v>
      </c>
      <c r="M4" s="68">
        <f>L4*3</f>
        <v>22.59</v>
      </c>
      <c r="N4" s="69"/>
      <c r="O4" s="69">
        <v>30</v>
      </c>
      <c r="P4" s="69">
        <v>20</v>
      </c>
      <c r="Q4" s="69"/>
      <c r="R4" s="69"/>
      <c r="S4" s="69"/>
      <c r="T4" s="70" t="s">
        <v>19</v>
      </c>
      <c r="U4" s="71">
        <f>K4+M4+N4+O4+P4+Q4+R4+S4</f>
        <v>236.84</v>
      </c>
    </row>
    <row r="5" spans="1:21" s="14" customFormat="1" ht="22.5" customHeight="1">
      <c r="A5" s="6">
        <f>A4+1</f>
        <v>2</v>
      </c>
      <c r="B5" s="6" t="s">
        <v>123</v>
      </c>
      <c r="C5" s="7" t="s">
        <v>64</v>
      </c>
      <c r="D5" s="7" t="s">
        <v>124</v>
      </c>
      <c r="E5" s="8">
        <v>40</v>
      </c>
      <c r="F5" s="9">
        <f>E5*3</f>
        <v>120</v>
      </c>
      <c r="G5" s="8"/>
      <c r="H5" s="10">
        <f>G5*2</f>
        <v>0</v>
      </c>
      <c r="I5" s="8">
        <v>5.75</v>
      </c>
      <c r="J5" s="10">
        <f>I5*1</f>
        <v>5.75</v>
      </c>
      <c r="K5" s="11">
        <f>F5+H5+J5</f>
        <v>125.75</v>
      </c>
      <c r="L5" s="12">
        <v>8.9</v>
      </c>
      <c r="M5" s="13">
        <f>L5*3</f>
        <v>26.700000000000003</v>
      </c>
      <c r="N5" s="16"/>
      <c r="O5" s="16"/>
      <c r="P5" s="49">
        <v>20</v>
      </c>
      <c r="Q5" s="16"/>
      <c r="R5" s="16">
        <v>1</v>
      </c>
      <c r="S5" s="16">
        <v>15</v>
      </c>
      <c r="T5" s="40" t="s">
        <v>19</v>
      </c>
      <c r="U5" s="58">
        <f>K5+M5+N5+O5+P5+Q5+R5+S5</f>
        <v>188.45</v>
      </c>
    </row>
    <row r="6" spans="1:21" s="14" customFormat="1" ht="17.25">
      <c r="A6" s="6">
        <f>A5+1</f>
        <v>3</v>
      </c>
      <c r="B6" s="6" t="s">
        <v>130</v>
      </c>
      <c r="C6" s="7" t="s">
        <v>64</v>
      </c>
      <c r="D6" s="7" t="s">
        <v>35</v>
      </c>
      <c r="E6" s="8"/>
      <c r="F6" s="9">
        <f>E6*3</f>
        <v>0</v>
      </c>
      <c r="G6" s="8">
        <v>30.5</v>
      </c>
      <c r="H6" s="10">
        <f>G6*2</f>
        <v>61</v>
      </c>
      <c r="I6" s="8">
        <v>2</v>
      </c>
      <c r="J6" s="10">
        <f>I6*1</f>
        <v>2</v>
      </c>
      <c r="K6" s="11">
        <f>F6+H6+J6</f>
        <v>63</v>
      </c>
      <c r="L6" s="12">
        <v>6.52</v>
      </c>
      <c r="M6" s="13">
        <f>L6*3</f>
        <v>19.56</v>
      </c>
      <c r="N6" s="16"/>
      <c r="O6" s="16"/>
      <c r="P6" s="49">
        <v>20</v>
      </c>
      <c r="Q6" s="16"/>
      <c r="R6" s="16">
        <v>1</v>
      </c>
      <c r="S6" s="16">
        <v>5</v>
      </c>
      <c r="T6" s="40" t="s">
        <v>19</v>
      </c>
      <c r="U6" s="58">
        <f>K6+M6+N6+O6+P6+Q6+R6+S6</f>
        <v>108.56</v>
      </c>
    </row>
    <row r="7" spans="1:21" s="14" customFormat="1" ht="21" customHeight="1">
      <c r="A7" s="6">
        <f>A6+1</f>
        <v>4</v>
      </c>
      <c r="B7" s="6" t="s">
        <v>63</v>
      </c>
      <c r="C7" s="7" t="s">
        <v>64</v>
      </c>
      <c r="D7" s="7"/>
      <c r="E7" s="8"/>
      <c r="F7" s="9">
        <f>E7*3</f>
        <v>0</v>
      </c>
      <c r="G7" s="8">
        <v>16</v>
      </c>
      <c r="H7" s="10">
        <f>G7*2</f>
        <v>32</v>
      </c>
      <c r="I7" s="8">
        <v>8.25</v>
      </c>
      <c r="J7" s="10">
        <f>I7*1</f>
        <v>8.25</v>
      </c>
      <c r="K7" s="11">
        <f>F7+H7+J7</f>
        <v>40.25</v>
      </c>
      <c r="L7" s="12">
        <v>6.17</v>
      </c>
      <c r="M7" s="13">
        <f>L7*3</f>
        <v>18.509999999999998</v>
      </c>
      <c r="N7" s="16"/>
      <c r="O7" s="16"/>
      <c r="P7" s="49">
        <v>20</v>
      </c>
      <c r="Q7" s="16"/>
      <c r="R7" s="16"/>
      <c r="S7" s="16"/>
      <c r="T7" s="40" t="s">
        <v>19</v>
      </c>
      <c r="U7" s="58">
        <f>K7+M7+N7+O7+P7+Q7+R7+S7</f>
        <v>78.75999999999999</v>
      </c>
    </row>
    <row r="8" spans="1:21" s="14" customFormat="1" ht="24" customHeight="1">
      <c r="A8" s="6">
        <f>A7+1</f>
        <v>5</v>
      </c>
      <c r="B8" s="6" t="s">
        <v>118</v>
      </c>
      <c r="C8" s="7" t="s">
        <v>64</v>
      </c>
      <c r="D8" s="7"/>
      <c r="E8" s="8"/>
      <c r="F8" s="9">
        <f>E8*3</f>
        <v>0</v>
      </c>
      <c r="G8" s="8"/>
      <c r="H8" s="10">
        <f>G8*2</f>
        <v>0</v>
      </c>
      <c r="I8" s="8">
        <v>1.75</v>
      </c>
      <c r="J8" s="10">
        <f>I8*1</f>
        <v>1.75</v>
      </c>
      <c r="K8" s="11">
        <f>F8+H8+J8</f>
        <v>1.75</v>
      </c>
      <c r="L8" s="12">
        <v>7.26</v>
      </c>
      <c r="M8" s="13">
        <f>L8*3</f>
        <v>21.78</v>
      </c>
      <c r="N8" s="16"/>
      <c r="O8" s="16"/>
      <c r="P8" s="49">
        <v>20</v>
      </c>
      <c r="Q8" s="16"/>
      <c r="R8" s="16"/>
      <c r="S8" s="16">
        <v>10</v>
      </c>
      <c r="T8" s="40" t="s">
        <v>19</v>
      </c>
      <c r="U8" s="58">
        <f>K8+M8+N8+O8+P8+Q8+R8+S8</f>
        <v>53.53</v>
      </c>
    </row>
  </sheetData>
  <sheetProtection password="C626" sheet="1" objects="1" scenarios="1"/>
  <mergeCells count="5">
    <mergeCell ref="E2:K2"/>
    <mergeCell ref="C2:D2"/>
    <mergeCell ref="L2:Q2"/>
    <mergeCell ref="A1:C1"/>
    <mergeCell ref="G1:I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5"/>
  <sheetViews>
    <sheetView zoomScale="75" zoomScaleNormal="75" zoomScalePageLayoutView="0" workbookViewId="0" topLeftCell="A1">
      <selection activeCell="E2" sqref="E2:K2"/>
    </sheetView>
  </sheetViews>
  <sheetFormatPr defaultColWidth="9.00390625" defaultRowHeight="12.75"/>
  <cols>
    <col min="1" max="1" width="4.875" style="30" customWidth="1"/>
    <col min="2" max="2" width="23.875" style="30" customWidth="1"/>
    <col min="3" max="3" width="13.00390625" style="31" customWidth="1"/>
    <col min="4" max="4" width="12.75390625" style="31" customWidth="1"/>
    <col min="5" max="5" width="13.125" style="32" customWidth="1"/>
    <col min="6" max="6" width="7.625" style="33" customWidth="1"/>
    <col min="7" max="7" width="15.125" style="32" customWidth="1"/>
    <col min="8" max="8" width="7.25390625" style="2" customWidth="1"/>
    <col min="9" max="9" width="13.25390625" style="32" customWidth="1"/>
    <col min="10" max="10" width="7.25390625" style="2" customWidth="1"/>
    <col min="11" max="11" width="13.625" style="3" customWidth="1"/>
    <col min="12" max="12" width="8.875" style="34" customWidth="1"/>
    <col min="13" max="13" width="8.75390625" style="35" customWidth="1"/>
    <col min="14" max="14" width="11.25390625" style="36" customWidth="1"/>
    <col min="15" max="15" width="9.75390625" style="36" customWidth="1"/>
    <col min="16" max="16" width="9.25390625" style="36" customWidth="1"/>
    <col min="17" max="17" width="9.375" style="36" customWidth="1"/>
    <col min="18" max="18" width="9.75390625" style="36" customWidth="1"/>
    <col min="19" max="19" width="12.25390625" style="36" customWidth="1"/>
    <col min="20" max="20" width="8.25390625" style="43" customWidth="1"/>
    <col min="21" max="21" width="8.875" style="35" customWidth="1"/>
  </cols>
  <sheetData>
    <row r="1" spans="1:9" ht="66" customHeight="1" thickBot="1">
      <c r="A1" s="114" t="s">
        <v>202</v>
      </c>
      <c r="B1" s="114"/>
      <c r="C1" s="114"/>
      <c r="D1" s="104"/>
      <c r="E1" s="105"/>
      <c r="G1" s="115" t="s">
        <v>207</v>
      </c>
      <c r="H1" s="116"/>
      <c r="I1" s="116"/>
    </row>
    <row r="2" spans="1:21" s="4" customFormat="1" ht="25.5" customHeight="1" thickBot="1">
      <c r="A2" s="45" t="s">
        <v>0</v>
      </c>
      <c r="B2" s="45" t="s">
        <v>1</v>
      </c>
      <c r="C2" s="109" t="s">
        <v>185</v>
      </c>
      <c r="D2" s="110"/>
      <c r="E2" s="106" t="s">
        <v>2</v>
      </c>
      <c r="F2" s="107"/>
      <c r="G2" s="107"/>
      <c r="H2" s="107"/>
      <c r="I2" s="107"/>
      <c r="J2" s="107"/>
      <c r="K2" s="108"/>
      <c r="L2" s="111" t="s">
        <v>3</v>
      </c>
      <c r="M2" s="112"/>
      <c r="N2" s="112"/>
      <c r="O2" s="112"/>
      <c r="P2" s="112"/>
      <c r="Q2" s="113"/>
      <c r="R2" s="1"/>
      <c r="S2" s="1"/>
      <c r="T2" s="33"/>
      <c r="U2" s="35"/>
    </row>
    <row r="3" spans="1:21" s="39" customFormat="1" ht="51.75" customHeight="1">
      <c r="A3" s="44"/>
      <c r="B3" s="44"/>
      <c r="C3" s="46" t="s">
        <v>186</v>
      </c>
      <c r="D3" s="46" t="s">
        <v>187</v>
      </c>
      <c r="E3" s="54" t="s">
        <v>188</v>
      </c>
      <c r="F3" s="47" t="s">
        <v>4</v>
      </c>
      <c r="G3" s="54" t="s">
        <v>182</v>
      </c>
      <c r="H3" s="47" t="s">
        <v>5</v>
      </c>
      <c r="I3" s="54" t="s">
        <v>189</v>
      </c>
      <c r="J3" s="47" t="s">
        <v>6</v>
      </c>
      <c r="K3" s="47" t="s">
        <v>7</v>
      </c>
      <c r="L3" s="48" t="s">
        <v>8</v>
      </c>
      <c r="M3" s="48" t="s">
        <v>9</v>
      </c>
      <c r="N3" s="56" t="s">
        <v>10</v>
      </c>
      <c r="O3" s="56" t="s">
        <v>11</v>
      </c>
      <c r="P3" s="56" t="s">
        <v>183</v>
      </c>
      <c r="Q3" s="56" t="s">
        <v>12</v>
      </c>
      <c r="R3" s="57" t="s">
        <v>13</v>
      </c>
      <c r="S3" s="57" t="s">
        <v>184</v>
      </c>
      <c r="T3" s="55" t="s">
        <v>14</v>
      </c>
      <c r="U3" s="51" t="s">
        <v>15</v>
      </c>
    </row>
    <row r="4" spans="1:21" s="14" customFormat="1" ht="30" customHeight="1">
      <c r="A4" s="61">
        <v>1</v>
      </c>
      <c r="B4" s="61" t="s">
        <v>139</v>
      </c>
      <c r="C4" s="62" t="s">
        <v>76</v>
      </c>
      <c r="D4" s="62" t="s">
        <v>32</v>
      </c>
      <c r="E4" s="63">
        <v>39.75</v>
      </c>
      <c r="F4" s="100">
        <f>E4*3</f>
        <v>119.25</v>
      </c>
      <c r="G4" s="63">
        <v>7.25</v>
      </c>
      <c r="H4" s="65">
        <f>G4*2</f>
        <v>14.5</v>
      </c>
      <c r="I4" s="76"/>
      <c r="J4" s="77">
        <f>I4*1</f>
        <v>0</v>
      </c>
      <c r="K4" s="66">
        <f>F4+H4+J4</f>
        <v>133.75</v>
      </c>
      <c r="L4" s="67">
        <v>6.93</v>
      </c>
      <c r="M4" s="68">
        <f>L4*3</f>
        <v>20.79</v>
      </c>
      <c r="N4" s="69">
        <v>20</v>
      </c>
      <c r="O4" s="69"/>
      <c r="P4" s="78">
        <v>20</v>
      </c>
      <c r="Q4" s="69"/>
      <c r="R4" s="69"/>
      <c r="S4" s="69">
        <v>10</v>
      </c>
      <c r="T4" s="70" t="s">
        <v>19</v>
      </c>
      <c r="U4" s="71">
        <f>K4+M4+N4+O4+P4+Q4+R4+S4</f>
        <v>204.54</v>
      </c>
    </row>
    <row r="5" spans="1:21" s="14" customFormat="1" ht="35.25" customHeight="1">
      <c r="A5" s="6">
        <v>2</v>
      </c>
      <c r="B5" s="23" t="s">
        <v>119</v>
      </c>
      <c r="C5" s="24" t="s">
        <v>42</v>
      </c>
      <c r="D5" s="24" t="s">
        <v>76</v>
      </c>
      <c r="E5" s="25">
        <v>32</v>
      </c>
      <c r="F5" s="26">
        <f>E5*3</f>
        <v>96</v>
      </c>
      <c r="G5" s="25"/>
      <c r="H5" s="5">
        <f>G5*2</f>
        <v>0</v>
      </c>
      <c r="I5" s="25"/>
      <c r="J5" s="5">
        <f>I5*1</f>
        <v>0</v>
      </c>
      <c r="K5" s="27">
        <f>F5+H5+J5</f>
        <v>96</v>
      </c>
      <c r="L5" s="12">
        <v>6.86</v>
      </c>
      <c r="M5" s="28">
        <f>L5*3</f>
        <v>20.580000000000002</v>
      </c>
      <c r="N5" s="50"/>
      <c r="O5" s="50"/>
      <c r="P5" s="50"/>
      <c r="Q5" s="50">
        <v>10</v>
      </c>
      <c r="R5" s="50"/>
      <c r="S5" s="50"/>
      <c r="T5" s="41" t="s">
        <v>19</v>
      </c>
      <c r="U5" s="52">
        <f>K5+M5+N5+O5+P5+Q5+R5+S5</f>
        <v>126.58</v>
      </c>
    </row>
    <row r="6" ht="12.75">
      <c r="U6" s="53"/>
    </row>
    <row r="7" ht="12.75">
      <c r="U7" s="53"/>
    </row>
    <row r="8" ht="12.75">
      <c r="U8" s="53"/>
    </row>
    <row r="9" ht="12.75">
      <c r="U9" s="53"/>
    </row>
    <row r="10" ht="12.75">
      <c r="U10" s="53"/>
    </row>
    <row r="11" ht="12.75">
      <c r="U11" s="53"/>
    </row>
    <row r="12" ht="12.75">
      <c r="U12" s="53"/>
    </row>
    <row r="13" ht="12.75">
      <c r="U13" s="53"/>
    </row>
    <row r="14" ht="12.75">
      <c r="U14" s="53"/>
    </row>
    <row r="15" ht="12.75">
      <c r="U15" s="53"/>
    </row>
  </sheetData>
  <sheetProtection password="C626" sheet="1" objects="1" scenarios="1"/>
  <mergeCells count="5">
    <mergeCell ref="E2:K2"/>
    <mergeCell ref="C2:D2"/>
    <mergeCell ref="L2:Q2"/>
    <mergeCell ref="A1:C1"/>
    <mergeCell ref="G1:I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4"/>
  <sheetViews>
    <sheetView zoomScale="75" zoomScaleNormal="75" zoomScalePageLayoutView="0" workbookViewId="0" topLeftCell="A1">
      <selection activeCell="E11" sqref="E11"/>
    </sheetView>
  </sheetViews>
  <sheetFormatPr defaultColWidth="9.00390625" defaultRowHeight="12.75"/>
  <cols>
    <col min="1" max="1" width="4.875" style="30" customWidth="1"/>
    <col min="2" max="2" width="22.75390625" style="30" bestFit="1" customWidth="1"/>
    <col min="3" max="3" width="13.00390625" style="31" customWidth="1"/>
    <col min="4" max="4" width="12.75390625" style="31" customWidth="1"/>
    <col min="5" max="5" width="13.125" style="32" customWidth="1"/>
    <col min="6" max="6" width="7.625" style="33" customWidth="1"/>
    <col min="7" max="7" width="15.125" style="32" customWidth="1"/>
    <col min="8" max="8" width="7.25390625" style="2" customWidth="1"/>
    <col min="9" max="9" width="13.25390625" style="32" customWidth="1"/>
    <col min="10" max="10" width="7.25390625" style="2" customWidth="1"/>
    <col min="11" max="11" width="13.625" style="3" customWidth="1"/>
    <col min="12" max="12" width="8.875" style="34" customWidth="1"/>
    <col min="13" max="13" width="8.75390625" style="35" customWidth="1"/>
    <col min="14" max="14" width="11.625" style="36" customWidth="1"/>
    <col min="15" max="15" width="9.75390625" style="36" customWidth="1"/>
    <col min="16" max="16" width="9.25390625" style="36" customWidth="1"/>
    <col min="17" max="17" width="9.375" style="36" customWidth="1"/>
    <col min="18" max="18" width="9.75390625" style="36" customWidth="1"/>
    <col min="19" max="19" width="12.25390625" style="36" customWidth="1"/>
    <col min="20" max="20" width="8.25390625" style="43" customWidth="1"/>
    <col min="21" max="21" width="8.875" style="35" customWidth="1"/>
  </cols>
  <sheetData>
    <row r="1" spans="1:9" ht="66" customHeight="1" thickBot="1">
      <c r="A1" s="114" t="s">
        <v>202</v>
      </c>
      <c r="B1" s="114"/>
      <c r="C1" s="114"/>
      <c r="D1" s="104"/>
      <c r="E1" s="105"/>
      <c r="G1" s="115" t="s">
        <v>207</v>
      </c>
      <c r="H1" s="116"/>
      <c r="I1" s="116"/>
    </row>
    <row r="2" spans="1:21" s="4" customFormat="1" ht="25.5" customHeight="1" thickBot="1">
      <c r="A2" s="45" t="s">
        <v>0</v>
      </c>
      <c r="B2" s="45" t="s">
        <v>1</v>
      </c>
      <c r="C2" s="109" t="s">
        <v>185</v>
      </c>
      <c r="D2" s="110"/>
      <c r="E2" s="106" t="s">
        <v>2</v>
      </c>
      <c r="F2" s="107"/>
      <c r="G2" s="107"/>
      <c r="H2" s="107"/>
      <c r="I2" s="107"/>
      <c r="J2" s="107"/>
      <c r="K2" s="108"/>
      <c r="L2" s="111" t="s">
        <v>3</v>
      </c>
      <c r="M2" s="112"/>
      <c r="N2" s="112"/>
      <c r="O2" s="112"/>
      <c r="P2" s="112"/>
      <c r="Q2" s="113"/>
      <c r="R2" s="1"/>
      <c r="S2" s="1"/>
      <c r="T2" s="33"/>
      <c r="U2" s="35"/>
    </row>
    <row r="3" spans="1:21" s="39" customFormat="1" ht="51.75" customHeight="1">
      <c r="A3" s="44"/>
      <c r="B3" s="44"/>
      <c r="C3" s="46" t="s">
        <v>186</v>
      </c>
      <c r="D3" s="46" t="s">
        <v>187</v>
      </c>
      <c r="E3" s="54" t="s">
        <v>188</v>
      </c>
      <c r="F3" s="47" t="s">
        <v>4</v>
      </c>
      <c r="G3" s="54" t="s">
        <v>182</v>
      </c>
      <c r="H3" s="47" t="s">
        <v>5</v>
      </c>
      <c r="I3" s="54" t="s">
        <v>189</v>
      </c>
      <c r="J3" s="47" t="s">
        <v>6</v>
      </c>
      <c r="K3" s="47" t="s">
        <v>7</v>
      </c>
      <c r="L3" s="48" t="s">
        <v>8</v>
      </c>
      <c r="M3" s="48" t="s">
        <v>9</v>
      </c>
      <c r="N3" s="56" t="s">
        <v>10</v>
      </c>
      <c r="O3" s="56" t="s">
        <v>11</v>
      </c>
      <c r="P3" s="56" t="s">
        <v>183</v>
      </c>
      <c r="Q3" s="56" t="s">
        <v>12</v>
      </c>
      <c r="R3" s="57" t="s">
        <v>13</v>
      </c>
      <c r="S3" s="57" t="s">
        <v>184</v>
      </c>
      <c r="T3" s="55" t="s">
        <v>14</v>
      </c>
      <c r="U3" s="51" t="s">
        <v>15</v>
      </c>
    </row>
    <row r="4" spans="1:21" s="14" customFormat="1" ht="18" customHeight="1">
      <c r="A4" s="61">
        <v>1</v>
      </c>
      <c r="B4" s="61" t="s">
        <v>91</v>
      </c>
      <c r="C4" s="62" t="s">
        <v>21</v>
      </c>
      <c r="D4" s="62" t="s">
        <v>92</v>
      </c>
      <c r="E4" s="63"/>
      <c r="F4" s="64">
        <f>E4*3</f>
        <v>0</v>
      </c>
      <c r="G4" s="63"/>
      <c r="H4" s="65">
        <f>G4*2</f>
        <v>0</v>
      </c>
      <c r="I4" s="63"/>
      <c r="J4" s="65">
        <f>I4*1</f>
        <v>0</v>
      </c>
      <c r="K4" s="103">
        <f>F4+H4+J4</f>
        <v>0</v>
      </c>
      <c r="L4" s="67">
        <v>7.91</v>
      </c>
      <c r="M4" s="68">
        <f>L4*3</f>
        <v>23.73</v>
      </c>
      <c r="N4" s="69"/>
      <c r="O4" s="69"/>
      <c r="P4" s="69"/>
      <c r="Q4" s="69">
        <v>10</v>
      </c>
      <c r="R4" s="69"/>
      <c r="S4" s="69"/>
      <c r="T4" s="70" t="s">
        <v>19</v>
      </c>
      <c r="U4" s="71">
        <f>K4+M4+N4+O4+P4+Q4+R4+S4</f>
        <v>33.730000000000004</v>
      </c>
    </row>
  </sheetData>
  <sheetProtection password="C626" sheet="1" objects="1" scenarios="1"/>
  <mergeCells count="5">
    <mergeCell ref="E2:K2"/>
    <mergeCell ref="C2:D2"/>
    <mergeCell ref="L2:Q2"/>
    <mergeCell ref="A1:C1"/>
    <mergeCell ref="G1:I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44"/>
  <sheetViews>
    <sheetView zoomScale="75" zoomScaleNormal="75" zoomScalePageLayoutView="0" workbookViewId="0" topLeftCell="A1">
      <selection activeCell="E2" sqref="E2:K2"/>
    </sheetView>
  </sheetViews>
  <sheetFormatPr defaultColWidth="9.00390625" defaultRowHeight="12.75"/>
  <cols>
    <col min="1" max="1" width="4.875" style="30" customWidth="1"/>
    <col min="2" max="2" width="22.75390625" style="30" bestFit="1" customWidth="1"/>
    <col min="3" max="3" width="13.00390625" style="31" customWidth="1"/>
    <col min="4" max="4" width="12.75390625" style="31" customWidth="1"/>
    <col min="5" max="5" width="13.125" style="32" customWidth="1"/>
    <col min="6" max="6" width="7.625" style="33" customWidth="1"/>
    <col min="7" max="7" width="15.125" style="32" customWidth="1"/>
    <col min="8" max="8" width="7.25390625" style="2" customWidth="1"/>
    <col min="9" max="9" width="13.25390625" style="32" customWidth="1"/>
    <col min="10" max="10" width="7.25390625" style="2" customWidth="1"/>
    <col min="11" max="11" width="13.625" style="3" customWidth="1"/>
    <col min="12" max="12" width="8.875" style="34" customWidth="1"/>
    <col min="13" max="13" width="8.75390625" style="35" customWidth="1"/>
    <col min="14" max="14" width="11.25390625" style="36" customWidth="1"/>
    <col min="15" max="15" width="9.75390625" style="36" customWidth="1"/>
    <col min="16" max="16" width="9.25390625" style="36" customWidth="1"/>
    <col min="17" max="17" width="9.375" style="36" customWidth="1"/>
    <col min="18" max="18" width="9.75390625" style="36" customWidth="1"/>
    <col min="19" max="19" width="12.25390625" style="36" customWidth="1"/>
    <col min="20" max="20" width="8.25390625" style="43" customWidth="1"/>
    <col min="21" max="21" width="8.875" style="35" customWidth="1"/>
  </cols>
  <sheetData>
    <row r="1" spans="1:9" ht="66" customHeight="1" thickBot="1">
      <c r="A1" s="114" t="s">
        <v>202</v>
      </c>
      <c r="B1" s="114"/>
      <c r="C1" s="114"/>
      <c r="D1" s="104"/>
      <c r="E1" s="105"/>
      <c r="G1" s="115" t="s">
        <v>207</v>
      </c>
      <c r="H1" s="116"/>
      <c r="I1" s="116"/>
    </row>
    <row r="2" spans="1:21" s="4" customFormat="1" ht="25.5" customHeight="1" thickBot="1">
      <c r="A2" s="45" t="s">
        <v>0</v>
      </c>
      <c r="B2" s="45" t="s">
        <v>1</v>
      </c>
      <c r="C2" s="109" t="s">
        <v>185</v>
      </c>
      <c r="D2" s="110"/>
      <c r="E2" s="106" t="s">
        <v>2</v>
      </c>
      <c r="F2" s="107"/>
      <c r="G2" s="107"/>
      <c r="H2" s="107"/>
      <c r="I2" s="107"/>
      <c r="J2" s="107"/>
      <c r="K2" s="108"/>
      <c r="L2" s="111" t="s">
        <v>3</v>
      </c>
      <c r="M2" s="112"/>
      <c r="N2" s="112"/>
      <c r="O2" s="112"/>
      <c r="P2" s="112"/>
      <c r="Q2" s="113"/>
      <c r="R2" s="1"/>
      <c r="S2" s="1"/>
      <c r="T2" s="33"/>
      <c r="U2" s="35"/>
    </row>
    <row r="3" spans="1:21" s="39" customFormat="1" ht="51.75" customHeight="1">
      <c r="A3" s="44"/>
      <c r="B3" s="44"/>
      <c r="C3" s="46" t="s">
        <v>186</v>
      </c>
      <c r="D3" s="46" t="s">
        <v>187</v>
      </c>
      <c r="E3" s="54" t="s">
        <v>188</v>
      </c>
      <c r="F3" s="47" t="s">
        <v>4</v>
      </c>
      <c r="G3" s="54" t="s">
        <v>182</v>
      </c>
      <c r="H3" s="47" t="s">
        <v>5</v>
      </c>
      <c r="I3" s="54" t="s">
        <v>189</v>
      </c>
      <c r="J3" s="47" t="s">
        <v>6</v>
      </c>
      <c r="K3" s="47" t="s">
        <v>7</v>
      </c>
      <c r="L3" s="48" t="s">
        <v>8</v>
      </c>
      <c r="M3" s="48" t="s">
        <v>9</v>
      </c>
      <c r="N3" s="56" t="s">
        <v>10</v>
      </c>
      <c r="O3" s="56" t="s">
        <v>11</v>
      </c>
      <c r="P3" s="56" t="s">
        <v>183</v>
      </c>
      <c r="Q3" s="56" t="s">
        <v>12</v>
      </c>
      <c r="R3" s="57" t="s">
        <v>13</v>
      </c>
      <c r="S3" s="57" t="s">
        <v>184</v>
      </c>
      <c r="T3" s="55" t="s">
        <v>14</v>
      </c>
      <c r="U3" s="51" t="s">
        <v>15</v>
      </c>
    </row>
    <row r="4" spans="1:21" s="14" customFormat="1" ht="12.75">
      <c r="A4" s="61">
        <v>1</v>
      </c>
      <c r="B4" s="61" t="s">
        <v>180</v>
      </c>
      <c r="C4" s="62" t="s">
        <v>46</v>
      </c>
      <c r="D4" s="62"/>
      <c r="E4" s="63">
        <v>133.25</v>
      </c>
      <c r="F4" s="100">
        <f aca="true" t="shared" si="0" ref="F4:F17">E4*3</f>
        <v>399.75</v>
      </c>
      <c r="G4" s="63"/>
      <c r="H4" s="65">
        <f aca="true" t="shared" si="1" ref="H4:H17">G4*2</f>
        <v>0</v>
      </c>
      <c r="I4" s="76"/>
      <c r="J4" s="77">
        <f aca="true" t="shared" si="2" ref="J4:J17">I4*1</f>
        <v>0</v>
      </c>
      <c r="K4" s="66">
        <f aca="true" t="shared" si="3" ref="K4:K17">F4+H4+J4</f>
        <v>399.75</v>
      </c>
      <c r="L4" s="67">
        <v>7.12</v>
      </c>
      <c r="M4" s="68">
        <f aca="true" t="shared" si="4" ref="M4:M17">L4*3</f>
        <v>21.36</v>
      </c>
      <c r="N4" s="69"/>
      <c r="O4" s="69"/>
      <c r="P4" s="78">
        <v>20</v>
      </c>
      <c r="Q4" s="69"/>
      <c r="R4" s="69"/>
      <c r="S4" s="69">
        <v>10</v>
      </c>
      <c r="T4" s="70" t="s">
        <v>19</v>
      </c>
      <c r="U4" s="71">
        <f aca="true" t="shared" si="5" ref="U4:U17">K4+M4+N4+O4+P4+Q4+R4+S4</f>
        <v>451.11</v>
      </c>
    </row>
    <row r="5" spans="1:21" s="14" customFormat="1" ht="19.5" customHeight="1">
      <c r="A5" s="61">
        <f aca="true" t="shared" si="6" ref="A5:A18">A4+1</f>
        <v>2</v>
      </c>
      <c r="B5" s="61" t="s">
        <v>127</v>
      </c>
      <c r="C5" s="62" t="s">
        <v>46</v>
      </c>
      <c r="D5" s="62" t="s">
        <v>128</v>
      </c>
      <c r="E5" s="63">
        <v>34</v>
      </c>
      <c r="F5" s="64">
        <f t="shared" si="0"/>
        <v>102</v>
      </c>
      <c r="G5" s="63">
        <v>20</v>
      </c>
      <c r="H5" s="65">
        <f t="shared" si="1"/>
        <v>40</v>
      </c>
      <c r="I5" s="63">
        <v>7.25</v>
      </c>
      <c r="J5" s="101">
        <f t="shared" si="2"/>
        <v>7.25</v>
      </c>
      <c r="K5" s="66">
        <f t="shared" si="3"/>
        <v>149.25</v>
      </c>
      <c r="L5" s="67">
        <v>7.04</v>
      </c>
      <c r="M5" s="68">
        <f t="shared" si="4"/>
        <v>21.12</v>
      </c>
      <c r="N5" s="69">
        <v>20</v>
      </c>
      <c r="O5" s="69"/>
      <c r="P5" s="78">
        <v>20</v>
      </c>
      <c r="Q5" s="69"/>
      <c r="R5" s="69"/>
      <c r="S5" s="69"/>
      <c r="T5" s="70" t="s">
        <v>19</v>
      </c>
      <c r="U5" s="71">
        <f t="shared" si="5"/>
        <v>210.37</v>
      </c>
    </row>
    <row r="6" spans="1:21" s="14" customFormat="1" ht="12.75">
      <c r="A6" s="6">
        <f t="shared" si="6"/>
        <v>3</v>
      </c>
      <c r="B6" s="6" t="s">
        <v>142</v>
      </c>
      <c r="C6" s="7" t="s">
        <v>46</v>
      </c>
      <c r="D6" s="7" t="s">
        <v>18</v>
      </c>
      <c r="E6" s="8">
        <v>21</v>
      </c>
      <c r="F6" s="9">
        <f t="shared" si="0"/>
        <v>63</v>
      </c>
      <c r="G6" s="8"/>
      <c r="H6" s="10">
        <f t="shared" si="1"/>
        <v>0</v>
      </c>
      <c r="I6" s="8">
        <v>4.5</v>
      </c>
      <c r="J6" s="10">
        <f t="shared" si="2"/>
        <v>4.5</v>
      </c>
      <c r="K6" s="11">
        <f t="shared" si="3"/>
        <v>67.5</v>
      </c>
      <c r="L6" s="12">
        <v>7.68</v>
      </c>
      <c r="M6" s="13">
        <f t="shared" si="4"/>
        <v>23.04</v>
      </c>
      <c r="N6" s="16">
        <v>20</v>
      </c>
      <c r="O6" s="16"/>
      <c r="P6" s="49">
        <v>20</v>
      </c>
      <c r="Q6" s="16"/>
      <c r="R6" s="16"/>
      <c r="S6" s="16"/>
      <c r="T6" s="40" t="s">
        <v>19</v>
      </c>
      <c r="U6" s="52">
        <f t="shared" si="5"/>
        <v>130.54</v>
      </c>
    </row>
    <row r="7" spans="1:21" s="14" customFormat="1" ht="30" customHeight="1">
      <c r="A7" s="6">
        <f t="shared" si="6"/>
        <v>4</v>
      </c>
      <c r="B7" s="6" t="s">
        <v>101</v>
      </c>
      <c r="C7" s="7" t="s">
        <v>46</v>
      </c>
      <c r="D7" s="7" t="s">
        <v>82</v>
      </c>
      <c r="E7" s="8">
        <f>9+8+5</f>
        <v>22</v>
      </c>
      <c r="F7" s="9">
        <f t="shared" si="0"/>
        <v>66</v>
      </c>
      <c r="G7" s="8"/>
      <c r="H7" s="10">
        <f t="shared" si="1"/>
        <v>0</v>
      </c>
      <c r="I7" s="8"/>
      <c r="J7" s="10">
        <f t="shared" si="2"/>
        <v>0</v>
      </c>
      <c r="K7" s="11">
        <f t="shared" si="3"/>
        <v>66</v>
      </c>
      <c r="L7" s="12">
        <v>7.04</v>
      </c>
      <c r="M7" s="13">
        <f t="shared" si="4"/>
        <v>21.12</v>
      </c>
      <c r="N7" s="16">
        <v>20</v>
      </c>
      <c r="O7" s="16"/>
      <c r="P7" s="49">
        <v>20</v>
      </c>
      <c r="Q7" s="16"/>
      <c r="R7" s="16"/>
      <c r="S7" s="16"/>
      <c r="T7" s="40" t="s">
        <v>19</v>
      </c>
      <c r="U7" s="52">
        <f t="shared" si="5"/>
        <v>127.12</v>
      </c>
    </row>
    <row r="8" spans="1:21" s="14" customFormat="1" ht="28.5" customHeight="1">
      <c r="A8" s="6">
        <f t="shared" si="6"/>
        <v>5</v>
      </c>
      <c r="B8" s="6" t="s">
        <v>47</v>
      </c>
      <c r="C8" s="7" t="s">
        <v>46</v>
      </c>
      <c r="D8" s="7" t="s">
        <v>35</v>
      </c>
      <c r="E8" s="8">
        <v>21.5</v>
      </c>
      <c r="F8" s="9">
        <f t="shared" si="0"/>
        <v>64.5</v>
      </c>
      <c r="G8" s="8">
        <v>7.5</v>
      </c>
      <c r="H8" s="10">
        <f t="shared" si="1"/>
        <v>15</v>
      </c>
      <c r="I8" s="8"/>
      <c r="J8" s="10">
        <f t="shared" si="2"/>
        <v>0</v>
      </c>
      <c r="K8" s="11">
        <f t="shared" si="3"/>
        <v>79.5</v>
      </c>
      <c r="L8" s="12">
        <v>6.23</v>
      </c>
      <c r="M8" s="13">
        <f t="shared" si="4"/>
        <v>18.69</v>
      </c>
      <c r="N8" s="16"/>
      <c r="O8" s="16"/>
      <c r="P8" s="49">
        <v>20</v>
      </c>
      <c r="Q8" s="16"/>
      <c r="R8" s="16"/>
      <c r="S8" s="16"/>
      <c r="T8" s="40" t="s">
        <v>19</v>
      </c>
      <c r="U8" s="52">
        <f t="shared" si="5"/>
        <v>118.19</v>
      </c>
    </row>
    <row r="9" spans="1:21" s="14" customFormat="1" ht="30" customHeight="1">
      <c r="A9" s="6">
        <f t="shared" si="6"/>
        <v>6</v>
      </c>
      <c r="B9" s="6" t="s">
        <v>107</v>
      </c>
      <c r="C9" s="7" t="s">
        <v>103</v>
      </c>
      <c r="D9" s="7" t="s">
        <v>197</v>
      </c>
      <c r="E9" s="8">
        <v>12.75</v>
      </c>
      <c r="F9" s="87">
        <f t="shared" si="0"/>
        <v>38.25</v>
      </c>
      <c r="G9" s="8"/>
      <c r="H9" s="10">
        <f t="shared" si="1"/>
        <v>0</v>
      </c>
      <c r="I9" s="8"/>
      <c r="J9" s="10">
        <f t="shared" si="2"/>
        <v>0</v>
      </c>
      <c r="K9" s="11">
        <f t="shared" si="3"/>
        <v>38.25</v>
      </c>
      <c r="L9" s="12">
        <v>7.23</v>
      </c>
      <c r="M9" s="13">
        <f t="shared" si="4"/>
        <v>21.69</v>
      </c>
      <c r="N9" s="16">
        <v>20</v>
      </c>
      <c r="O9" s="16"/>
      <c r="P9" s="49">
        <v>20</v>
      </c>
      <c r="Q9" s="16"/>
      <c r="R9" s="16"/>
      <c r="S9" s="16"/>
      <c r="T9" s="40" t="s">
        <v>19</v>
      </c>
      <c r="U9" s="52">
        <f t="shared" si="5"/>
        <v>99.94</v>
      </c>
    </row>
    <row r="10" spans="1:21" s="14" customFormat="1" ht="21" customHeight="1">
      <c r="A10" s="6">
        <f t="shared" si="6"/>
        <v>7</v>
      </c>
      <c r="B10" s="6" t="s">
        <v>102</v>
      </c>
      <c r="C10" s="7" t="s">
        <v>103</v>
      </c>
      <c r="D10" s="7" t="s">
        <v>32</v>
      </c>
      <c r="E10" s="8"/>
      <c r="F10" s="9">
        <f t="shared" si="0"/>
        <v>0</v>
      </c>
      <c r="G10" s="8">
        <v>26</v>
      </c>
      <c r="H10" s="10">
        <f t="shared" si="1"/>
        <v>52</v>
      </c>
      <c r="I10" s="8"/>
      <c r="J10" s="10">
        <f t="shared" si="2"/>
        <v>0</v>
      </c>
      <c r="K10" s="11">
        <f t="shared" si="3"/>
        <v>52</v>
      </c>
      <c r="L10" s="12">
        <v>6.8</v>
      </c>
      <c r="M10" s="13">
        <f t="shared" si="4"/>
        <v>20.4</v>
      </c>
      <c r="N10" s="16"/>
      <c r="O10" s="16"/>
      <c r="P10" s="49">
        <v>20</v>
      </c>
      <c r="Q10" s="16"/>
      <c r="R10" s="16"/>
      <c r="S10" s="16"/>
      <c r="T10" s="40" t="s">
        <v>19</v>
      </c>
      <c r="U10" s="52">
        <f t="shared" si="5"/>
        <v>92.4</v>
      </c>
    </row>
    <row r="11" spans="1:21" s="14" customFormat="1" ht="12.75">
      <c r="A11" s="6">
        <f t="shared" si="6"/>
        <v>8</v>
      </c>
      <c r="B11" s="6" t="s">
        <v>134</v>
      </c>
      <c r="C11" s="7" t="s">
        <v>46</v>
      </c>
      <c r="D11" s="7" t="s">
        <v>85</v>
      </c>
      <c r="E11" s="8">
        <v>8</v>
      </c>
      <c r="F11" s="9">
        <f t="shared" si="0"/>
        <v>24</v>
      </c>
      <c r="G11" s="8"/>
      <c r="H11" s="10">
        <f t="shared" si="1"/>
        <v>0</v>
      </c>
      <c r="I11" s="8"/>
      <c r="J11" s="10">
        <f t="shared" si="2"/>
        <v>0</v>
      </c>
      <c r="K11" s="11">
        <f t="shared" si="3"/>
        <v>24</v>
      </c>
      <c r="L11" s="12">
        <v>8.07</v>
      </c>
      <c r="M11" s="13">
        <f t="shared" si="4"/>
        <v>24.21</v>
      </c>
      <c r="N11" s="16"/>
      <c r="O11" s="16"/>
      <c r="P11" s="49">
        <v>20</v>
      </c>
      <c r="Q11" s="16"/>
      <c r="R11" s="16">
        <v>1</v>
      </c>
      <c r="S11" s="16">
        <v>5</v>
      </c>
      <c r="T11" s="40" t="s">
        <v>19</v>
      </c>
      <c r="U11" s="52">
        <f t="shared" si="5"/>
        <v>74.21000000000001</v>
      </c>
    </row>
    <row r="12" spans="1:21" s="14" customFormat="1" ht="12.75">
      <c r="A12" s="6">
        <f t="shared" si="6"/>
        <v>9</v>
      </c>
      <c r="B12" s="6" t="s">
        <v>52</v>
      </c>
      <c r="C12" s="7" t="s">
        <v>46</v>
      </c>
      <c r="D12" s="7"/>
      <c r="E12" s="8">
        <v>8.75</v>
      </c>
      <c r="F12" s="87">
        <f t="shared" si="0"/>
        <v>26.25</v>
      </c>
      <c r="G12" s="8"/>
      <c r="H12" s="10">
        <f t="shared" si="1"/>
        <v>0</v>
      </c>
      <c r="I12" s="8">
        <v>6</v>
      </c>
      <c r="J12" s="10">
        <f t="shared" si="2"/>
        <v>6</v>
      </c>
      <c r="K12" s="11">
        <f t="shared" si="3"/>
        <v>32.25</v>
      </c>
      <c r="L12" s="12">
        <v>6.79</v>
      </c>
      <c r="M12" s="13">
        <f t="shared" si="4"/>
        <v>20.37</v>
      </c>
      <c r="N12" s="16"/>
      <c r="O12" s="16"/>
      <c r="P12" s="49">
        <v>20</v>
      </c>
      <c r="Q12" s="16"/>
      <c r="R12" s="16">
        <v>1</v>
      </c>
      <c r="S12" s="16"/>
      <c r="T12" s="40" t="s">
        <v>19</v>
      </c>
      <c r="U12" s="52">
        <f t="shared" si="5"/>
        <v>73.62</v>
      </c>
    </row>
    <row r="13" spans="1:21" s="14" customFormat="1" ht="13.5" customHeight="1">
      <c r="A13" s="6">
        <f t="shared" si="6"/>
        <v>10</v>
      </c>
      <c r="B13" s="6" t="s">
        <v>161</v>
      </c>
      <c r="C13" s="7" t="s">
        <v>46</v>
      </c>
      <c r="D13" s="7"/>
      <c r="E13" s="8">
        <v>8</v>
      </c>
      <c r="F13" s="9">
        <f t="shared" si="0"/>
        <v>24</v>
      </c>
      <c r="G13" s="8"/>
      <c r="H13" s="10">
        <f t="shared" si="1"/>
        <v>0</v>
      </c>
      <c r="I13" s="8"/>
      <c r="J13" s="10">
        <f t="shared" si="2"/>
        <v>0</v>
      </c>
      <c r="K13" s="11">
        <f t="shared" si="3"/>
        <v>24</v>
      </c>
      <c r="L13" s="12">
        <v>6.67</v>
      </c>
      <c r="M13" s="13">
        <f t="shared" si="4"/>
        <v>20.009999999999998</v>
      </c>
      <c r="N13" s="16"/>
      <c r="O13" s="16"/>
      <c r="P13" s="16">
        <v>20</v>
      </c>
      <c r="Q13" s="16"/>
      <c r="R13" s="16"/>
      <c r="S13" s="16"/>
      <c r="T13" s="40" t="s">
        <v>19</v>
      </c>
      <c r="U13" s="52">
        <f t="shared" si="5"/>
        <v>64.00999999999999</v>
      </c>
    </row>
    <row r="14" spans="1:21" s="14" customFormat="1" ht="22.5" customHeight="1">
      <c r="A14" s="6">
        <f t="shared" si="6"/>
        <v>11</v>
      </c>
      <c r="B14" s="6" t="s">
        <v>104</v>
      </c>
      <c r="C14" s="7" t="s">
        <v>103</v>
      </c>
      <c r="D14" s="7" t="s">
        <v>54</v>
      </c>
      <c r="E14" s="8"/>
      <c r="F14" s="9">
        <f t="shared" si="0"/>
        <v>0</v>
      </c>
      <c r="G14" s="8"/>
      <c r="H14" s="10">
        <f t="shared" si="1"/>
        <v>0</v>
      </c>
      <c r="I14" s="8"/>
      <c r="J14" s="10">
        <f t="shared" si="2"/>
        <v>0</v>
      </c>
      <c r="K14" s="11">
        <f t="shared" si="3"/>
        <v>0</v>
      </c>
      <c r="L14" s="12">
        <v>7.39</v>
      </c>
      <c r="M14" s="13">
        <f t="shared" si="4"/>
        <v>22.169999999999998</v>
      </c>
      <c r="N14" s="16">
        <v>20</v>
      </c>
      <c r="O14" s="16"/>
      <c r="P14" s="16">
        <v>20</v>
      </c>
      <c r="Q14" s="16"/>
      <c r="R14" s="16"/>
      <c r="S14" s="16"/>
      <c r="T14" s="40" t="s">
        <v>19</v>
      </c>
      <c r="U14" s="52">
        <f t="shared" si="5"/>
        <v>62.17</v>
      </c>
    </row>
    <row r="15" spans="1:21" s="14" customFormat="1" ht="12.75">
      <c r="A15" s="6">
        <f t="shared" si="6"/>
        <v>12</v>
      </c>
      <c r="B15" s="6" t="s">
        <v>125</v>
      </c>
      <c r="C15" s="7" t="s">
        <v>46</v>
      </c>
      <c r="D15" s="7"/>
      <c r="E15" s="8"/>
      <c r="F15" s="9">
        <f t="shared" si="0"/>
        <v>0</v>
      </c>
      <c r="G15" s="8"/>
      <c r="H15" s="10">
        <f t="shared" si="1"/>
        <v>0</v>
      </c>
      <c r="I15" s="8"/>
      <c r="J15" s="10">
        <f t="shared" si="2"/>
        <v>0</v>
      </c>
      <c r="K15" s="11">
        <f t="shared" si="3"/>
        <v>0</v>
      </c>
      <c r="L15" s="12">
        <v>8.87</v>
      </c>
      <c r="M15" s="13">
        <f t="shared" si="4"/>
        <v>26.61</v>
      </c>
      <c r="N15" s="16"/>
      <c r="O15" s="16"/>
      <c r="P15" s="16">
        <v>20</v>
      </c>
      <c r="Q15" s="16"/>
      <c r="R15" s="16">
        <v>1</v>
      </c>
      <c r="S15" s="16">
        <v>10</v>
      </c>
      <c r="T15" s="40" t="s">
        <v>19</v>
      </c>
      <c r="U15" s="52">
        <f t="shared" si="5"/>
        <v>57.61</v>
      </c>
    </row>
    <row r="16" spans="1:21" s="14" customFormat="1" ht="17.25">
      <c r="A16" s="6">
        <f t="shared" si="6"/>
        <v>13</v>
      </c>
      <c r="B16" s="6" t="s">
        <v>159</v>
      </c>
      <c r="C16" s="7" t="s">
        <v>35</v>
      </c>
      <c r="D16" s="7" t="s">
        <v>46</v>
      </c>
      <c r="E16" s="8"/>
      <c r="F16" s="9">
        <f t="shared" si="0"/>
        <v>0</v>
      </c>
      <c r="G16" s="8">
        <v>7</v>
      </c>
      <c r="H16" s="10">
        <f t="shared" si="1"/>
        <v>14</v>
      </c>
      <c r="I16" s="8"/>
      <c r="J16" s="10">
        <f t="shared" si="2"/>
        <v>0</v>
      </c>
      <c r="K16" s="11">
        <f t="shared" si="3"/>
        <v>14</v>
      </c>
      <c r="L16" s="12">
        <v>7.28</v>
      </c>
      <c r="M16" s="13">
        <f t="shared" si="4"/>
        <v>21.84</v>
      </c>
      <c r="N16" s="16"/>
      <c r="O16" s="16"/>
      <c r="P16" s="16"/>
      <c r="Q16" s="16">
        <v>10</v>
      </c>
      <c r="R16" s="16"/>
      <c r="S16" s="16"/>
      <c r="T16" s="40" t="s">
        <v>19</v>
      </c>
      <c r="U16" s="52">
        <f t="shared" si="5"/>
        <v>45.84</v>
      </c>
    </row>
    <row r="17" spans="1:21" s="14" customFormat="1" ht="12.75">
      <c r="A17" s="6">
        <f t="shared" si="6"/>
        <v>14</v>
      </c>
      <c r="B17" s="6" t="s">
        <v>181</v>
      </c>
      <c r="C17" s="7" t="s">
        <v>46</v>
      </c>
      <c r="D17" s="7"/>
      <c r="E17" s="8"/>
      <c r="F17" s="9">
        <f t="shared" si="0"/>
        <v>0</v>
      </c>
      <c r="G17" s="8">
        <v>1.5</v>
      </c>
      <c r="H17" s="10">
        <f t="shared" si="1"/>
        <v>3</v>
      </c>
      <c r="I17" s="8"/>
      <c r="J17" s="10">
        <f t="shared" si="2"/>
        <v>0</v>
      </c>
      <c r="K17" s="11">
        <f t="shared" si="3"/>
        <v>3</v>
      </c>
      <c r="L17" s="12">
        <v>7.36</v>
      </c>
      <c r="M17" s="13">
        <f t="shared" si="4"/>
        <v>22.080000000000002</v>
      </c>
      <c r="N17" s="16"/>
      <c r="O17" s="16"/>
      <c r="P17" s="16">
        <v>20</v>
      </c>
      <c r="Q17" s="16"/>
      <c r="R17" s="16"/>
      <c r="S17" s="16"/>
      <c r="T17" s="40" t="s">
        <v>19</v>
      </c>
      <c r="U17" s="52">
        <f t="shared" si="5"/>
        <v>45.08</v>
      </c>
    </row>
    <row r="18" spans="1:21" s="14" customFormat="1" ht="12.75">
      <c r="A18" s="6">
        <f t="shared" si="6"/>
        <v>15</v>
      </c>
      <c r="B18" s="6" t="s">
        <v>86</v>
      </c>
      <c r="C18" s="7" t="s">
        <v>46</v>
      </c>
      <c r="D18" s="7"/>
      <c r="E18" s="8"/>
      <c r="F18" s="9">
        <f aca="true" t="shared" si="7" ref="F18:F25">E18*3</f>
        <v>0</v>
      </c>
      <c r="G18" s="8"/>
      <c r="H18" s="10">
        <f aca="true" t="shared" si="8" ref="H18:H25">G18*2</f>
        <v>0</v>
      </c>
      <c r="I18" s="8"/>
      <c r="J18" s="10">
        <f aca="true" t="shared" si="9" ref="J18:J25">I18*1</f>
        <v>0</v>
      </c>
      <c r="K18" s="94">
        <f aca="true" t="shared" si="10" ref="K18:K25">F18+H18+J18</f>
        <v>0</v>
      </c>
      <c r="L18" s="12">
        <v>8.12</v>
      </c>
      <c r="M18" s="13">
        <f aca="true" t="shared" si="11" ref="M18:M25">L18*3</f>
        <v>24.36</v>
      </c>
      <c r="N18" s="16"/>
      <c r="O18" s="16"/>
      <c r="P18" s="16">
        <v>20</v>
      </c>
      <c r="Q18" s="16"/>
      <c r="R18" s="16"/>
      <c r="S18" s="16"/>
      <c r="T18" s="40" t="s">
        <v>19</v>
      </c>
      <c r="U18" s="52">
        <f aca="true" t="shared" si="12" ref="U18:U25">K18+M18+N18+O18+P18+Q18+R18+S18</f>
        <v>44.36</v>
      </c>
    </row>
    <row r="19" spans="1:21" s="14" customFormat="1" ht="12.75">
      <c r="A19" s="6">
        <f aca="true" t="shared" si="13" ref="A19:A25">A18+1</f>
        <v>16</v>
      </c>
      <c r="B19" s="6" t="s">
        <v>74</v>
      </c>
      <c r="C19" s="7" t="s">
        <v>46</v>
      </c>
      <c r="D19" s="7"/>
      <c r="E19" s="8"/>
      <c r="F19" s="9">
        <f t="shared" si="7"/>
        <v>0</v>
      </c>
      <c r="G19" s="8"/>
      <c r="H19" s="10">
        <f t="shared" si="8"/>
        <v>0</v>
      </c>
      <c r="I19" s="8"/>
      <c r="J19" s="10">
        <f t="shared" si="9"/>
        <v>0</v>
      </c>
      <c r="K19" s="94">
        <f t="shared" si="10"/>
        <v>0</v>
      </c>
      <c r="L19" s="12">
        <v>7.65</v>
      </c>
      <c r="M19" s="13">
        <f t="shared" si="11"/>
        <v>22.950000000000003</v>
      </c>
      <c r="N19" s="16"/>
      <c r="O19" s="16"/>
      <c r="P19" s="16">
        <v>20</v>
      </c>
      <c r="Q19" s="16"/>
      <c r="R19" s="16">
        <v>1</v>
      </c>
      <c r="S19" s="16"/>
      <c r="T19" s="40" t="s">
        <v>19</v>
      </c>
      <c r="U19" s="52">
        <f t="shared" si="12"/>
        <v>43.95</v>
      </c>
    </row>
    <row r="20" spans="1:21" s="14" customFormat="1" ht="12.75">
      <c r="A20" s="6">
        <f t="shared" si="13"/>
        <v>17</v>
      </c>
      <c r="B20" s="6" t="s">
        <v>87</v>
      </c>
      <c r="C20" s="7" t="s">
        <v>46</v>
      </c>
      <c r="D20" s="7"/>
      <c r="E20" s="8"/>
      <c r="F20" s="9">
        <f t="shared" si="7"/>
        <v>0</v>
      </c>
      <c r="G20" s="8"/>
      <c r="H20" s="10">
        <f t="shared" si="8"/>
        <v>0</v>
      </c>
      <c r="I20" s="8"/>
      <c r="J20" s="10">
        <f t="shared" si="9"/>
        <v>0</v>
      </c>
      <c r="K20" s="94">
        <f t="shared" si="10"/>
        <v>0</v>
      </c>
      <c r="L20" s="12">
        <v>7.23</v>
      </c>
      <c r="M20" s="13">
        <f t="shared" si="11"/>
        <v>21.69</v>
      </c>
      <c r="N20" s="16"/>
      <c r="O20" s="16"/>
      <c r="P20" s="16">
        <v>20</v>
      </c>
      <c r="Q20" s="16"/>
      <c r="R20" s="16"/>
      <c r="S20" s="16"/>
      <c r="T20" s="40" t="s">
        <v>19</v>
      </c>
      <c r="U20" s="52">
        <f t="shared" si="12"/>
        <v>41.69</v>
      </c>
    </row>
    <row r="21" spans="1:21" s="14" customFormat="1" ht="12.75">
      <c r="A21" s="6">
        <f t="shared" si="13"/>
        <v>18</v>
      </c>
      <c r="B21" s="6" t="s">
        <v>94</v>
      </c>
      <c r="C21" s="7" t="s">
        <v>46</v>
      </c>
      <c r="D21" s="7"/>
      <c r="E21" s="8"/>
      <c r="F21" s="9">
        <f t="shared" si="7"/>
        <v>0</v>
      </c>
      <c r="G21" s="8"/>
      <c r="H21" s="10">
        <f t="shared" si="8"/>
        <v>0</v>
      </c>
      <c r="I21" s="8"/>
      <c r="J21" s="10">
        <f t="shared" si="9"/>
        <v>0</v>
      </c>
      <c r="K21" s="94">
        <f t="shared" si="10"/>
        <v>0</v>
      </c>
      <c r="L21" s="12">
        <v>7.16</v>
      </c>
      <c r="M21" s="13">
        <f t="shared" si="11"/>
        <v>21.48</v>
      </c>
      <c r="N21" s="16"/>
      <c r="O21" s="16"/>
      <c r="P21" s="16">
        <v>20</v>
      </c>
      <c r="Q21" s="16"/>
      <c r="R21" s="16"/>
      <c r="S21" s="16"/>
      <c r="T21" s="40" t="s">
        <v>19</v>
      </c>
      <c r="U21" s="52">
        <f t="shared" si="12"/>
        <v>41.480000000000004</v>
      </c>
    </row>
    <row r="22" spans="1:21" s="14" customFormat="1" ht="12.75">
      <c r="A22" s="6">
        <f t="shared" si="13"/>
        <v>19</v>
      </c>
      <c r="B22" s="6" t="s">
        <v>163</v>
      </c>
      <c r="C22" s="7" t="s">
        <v>46</v>
      </c>
      <c r="D22" s="7"/>
      <c r="E22" s="8"/>
      <c r="F22" s="9">
        <f t="shared" si="7"/>
        <v>0</v>
      </c>
      <c r="G22" s="8"/>
      <c r="H22" s="10">
        <f t="shared" si="8"/>
        <v>0</v>
      </c>
      <c r="I22" s="8"/>
      <c r="J22" s="10">
        <f t="shared" si="9"/>
        <v>0</v>
      </c>
      <c r="K22" s="94">
        <f t="shared" si="10"/>
        <v>0</v>
      </c>
      <c r="L22" s="12">
        <v>7.14</v>
      </c>
      <c r="M22" s="13">
        <f t="shared" si="11"/>
        <v>21.419999999999998</v>
      </c>
      <c r="N22" s="16"/>
      <c r="O22" s="16"/>
      <c r="P22" s="16">
        <v>20</v>
      </c>
      <c r="Q22" s="16"/>
      <c r="R22" s="16"/>
      <c r="S22" s="16"/>
      <c r="T22" s="40" t="s">
        <v>19</v>
      </c>
      <c r="U22" s="52">
        <f t="shared" si="12"/>
        <v>41.42</v>
      </c>
    </row>
    <row r="23" spans="1:21" s="14" customFormat="1" ht="30" customHeight="1">
      <c r="A23" s="6">
        <f t="shared" si="13"/>
        <v>20</v>
      </c>
      <c r="B23" s="6" t="s">
        <v>157</v>
      </c>
      <c r="C23" s="7" t="s">
        <v>158</v>
      </c>
      <c r="D23" s="7"/>
      <c r="E23" s="8"/>
      <c r="F23" s="9">
        <f t="shared" si="7"/>
        <v>0</v>
      </c>
      <c r="G23" s="8"/>
      <c r="H23" s="10">
        <f t="shared" si="8"/>
        <v>0</v>
      </c>
      <c r="I23" s="8"/>
      <c r="J23" s="10">
        <f t="shared" si="9"/>
        <v>0</v>
      </c>
      <c r="K23" s="94">
        <f t="shared" si="10"/>
        <v>0</v>
      </c>
      <c r="L23" s="12">
        <v>6.82</v>
      </c>
      <c r="M23" s="13">
        <f t="shared" si="11"/>
        <v>20.46</v>
      </c>
      <c r="N23" s="16"/>
      <c r="O23" s="16"/>
      <c r="P23" s="16">
        <v>20</v>
      </c>
      <c r="Q23" s="16"/>
      <c r="R23" s="16"/>
      <c r="S23" s="16"/>
      <c r="T23" s="40" t="s">
        <v>19</v>
      </c>
      <c r="U23" s="52">
        <f t="shared" si="12"/>
        <v>40.46</v>
      </c>
    </row>
    <row r="24" spans="1:21" s="14" customFormat="1" ht="12.75">
      <c r="A24" s="6">
        <f t="shared" si="13"/>
        <v>21</v>
      </c>
      <c r="B24" s="6" t="s">
        <v>195</v>
      </c>
      <c r="C24" s="7" t="s">
        <v>46</v>
      </c>
      <c r="D24" s="7" t="s">
        <v>17</v>
      </c>
      <c r="E24" s="8"/>
      <c r="F24" s="9">
        <f t="shared" si="7"/>
        <v>0</v>
      </c>
      <c r="G24" s="8"/>
      <c r="H24" s="10">
        <f t="shared" si="8"/>
        <v>0</v>
      </c>
      <c r="I24" s="8"/>
      <c r="J24" s="10">
        <f t="shared" si="9"/>
        <v>0</v>
      </c>
      <c r="K24" s="94">
        <f t="shared" si="10"/>
        <v>0</v>
      </c>
      <c r="L24" s="12">
        <v>6.49</v>
      </c>
      <c r="M24" s="13">
        <f t="shared" si="11"/>
        <v>19.47</v>
      </c>
      <c r="N24" s="16"/>
      <c r="O24" s="16"/>
      <c r="P24" s="16">
        <v>20</v>
      </c>
      <c r="Q24" s="16"/>
      <c r="R24" s="16"/>
      <c r="S24" s="16"/>
      <c r="T24" s="40" t="s">
        <v>19</v>
      </c>
      <c r="U24" s="52">
        <f t="shared" si="12"/>
        <v>39.47</v>
      </c>
    </row>
    <row r="25" spans="1:21" s="14" customFormat="1" ht="12.75">
      <c r="A25" s="6">
        <f t="shared" si="13"/>
        <v>22</v>
      </c>
      <c r="B25" s="6" t="s">
        <v>45</v>
      </c>
      <c r="C25" s="7" t="s">
        <v>18</v>
      </c>
      <c r="D25" s="7" t="s">
        <v>46</v>
      </c>
      <c r="E25" s="8"/>
      <c r="F25" s="9">
        <f t="shared" si="7"/>
        <v>0</v>
      </c>
      <c r="G25" s="8"/>
      <c r="H25" s="10">
        <f t="shared" si="8"/>
        <v>0</v>
      </c>
      <c r="I25" s="8"/>
      <c r="J25" s="10">
        <f t="shared" si="9"/>
        <v>0</v>
      </c>
      <c r="K25" s="94">
        <f t="shared" si="10"/>
        <v>0</v>
      </c>
      <c r="L25" s="12">
        <v>6.37</v>
      </c>
      <c r="M25" s="13">
        <f t="shared" si="11"/>
        <v>19.11</v>
      </c>
      <c r="N25" s="16"/>
      <c r="O25" s="16"/>
      <c r="P25" s="16"/>
      <c r="Q25" s="16">
        <v>10</v>
      </c>
      <c r="R25" s="16">
        <v>1</v>
      </c>
      <c r="S25" s="16"/>
      <c r="T25" s="40" t="s">
        <v>19</v>
      </c>
      <c r="U25" s="52">
        <f t="shared" si="12"/>
        <v>30.11</v>
      </c>
    </row>
    <row r="26" spans="1:21" s="14" customFormat="1" ht="12.75">
      <c r="A26" s="79"/>
      <c r="B26" s="79"/>
      <c r="C26" s="80"/>
      <c r="D26" s="80"/>
      <c r="E26" s="37"/>
      <c r="F26" s="38"/>
      <c r="G26" s="37"/>
      <c r="H26" s="81"/>
      <c r="I26" s="37"/>
      <c r="J26" s="81"/>
      <c r="K26" s="82"/>
      <c r="L26" s="34"/>
      <c r="M26" s="83"/>
      <c r="N26" s="84"/>
      <c r="O26" s="84"/>
      <c r="P26" s="84"/>
      <c r="Q26" s="84"/>
      <c r="R26" s="84"/>
      <c r="S26" s="84"/>
      <c r="T26" s="85"/>
      <c r="U26" s="86"/>
    </row>
    <row r="27" spans="1:21" s="14" customFormat="1" ht="12.75">
      <c r="A27" s="79"/>
      <c r="B27" s="79"/>
      <c r="C27" s="80"/>
      <c r="D27" s="80"/>
      <c r="E27" s="37"/>
      <c r="F27" s="38"/>
      <c r="G27" s="37"/>
      <c r="H27" s="81"/>
      <c r="I27" s="37"/>
      <c r="J27" s="81"/>
      <c r="K27" s="82"/>
      <c r="L27" s="34"/>
      <c r="M27" s="83"/>
      <c r="N27" s="84"/>
      <c r="O27" s="84"/>
      <c r="P27" s="84"/>
      <c r="Q27" s="84"/>
      <c r="R27" s="84"/>
      <c r="S27" s="84"/>
      <c r="T27" s="85"/>
      <c r="U27" s="86"/>
    </row>
    <row r="28" spans="1:21" s="14" customFormat="1" ht="12.75">
      <c r="A28" s="79"/>
      <c r="B28" s="79"/>
      <c r="C28" s="80"/>
      <c r="D28" s="80"/>
      <c r="E28" s="37"/>
      <c r="F28" s="38"/>
      <c r="G28" s="37"/>
      <c r="H28" s="81"/>
      <c r="I28" s="37"/>
      <c r="J28" s="81"/>
      <c r="K28" s="82"/>
      <c r="L28" s="34"/>
      <c r="M28" s="83"/>
      <c r="N28" s="84"/>
      <c r="O28" s="84"/>
      <c r="P28" s="84"/>
      <c r="Q28" s="84"/>
      <c r="R28" s="84"/>
      <c r="S28" s="84"/>
      <c r="T28" s="85"/>
      <c r="U28" s="86"/>
    </row>
    <row r="29" spans="1:21" s="14" customFormat="1" ht="12.75">
      <c r="A29" s="79"/>
      <c r="B29" s="79"/>
      <c r="C29" s="80"/>
      <c r="D29" s="80"/>
      <c r="E29" s="37"/>
      <c r="F29" s="38"/>
      <c r="G29" s="37"/>
      <c r="H29" s="81"/>
      <c r="I29" s="37"/>
      <c r="J29" s="81"/>
      <c r="K29" s="82"/>
      <c r="L29" s="34"/>
      <c r="M29" s="83"/>
      <c r="N29" s="84"/>
      <c r="O29" s="84"/>
      <c r="P29" s="84"/>
      <c r="Q29" s="84"/>
      <c r="R29" s="84"/>
      <c r="S29" s="84"/>
      <c r="T29" s="85"/>
      <c r="U29" s="86"/>
    </row>
    <row r="30" spans="1:21" s="14" customFormat="1" ht="12.75">
      <c r="A30" s="79"/>
      <c r="B30" s="79"/>
      <c r="C30" s="80"/>
      <c r="D30" s="80"/>
      <c r="E30" s="37"/>
      <c r="F30" s="38"/>
      <c r="G30" s="37"/>
      <c r="H30" s="81"/>
      <c r="I30" s="37"/>
      <c r="J30" s="81"/>
      <c r="K30" s="82"/>
      <c r="L30" s="34"/>
      <c r="M30" s="83"/>
      <c r="N30" s="84"/>
      <c r="O30" s="84"/>
      <c r="P30" s="84"/>
      <c r="Q30" s="84"/>
      <c r="R30" s="84"/>
      <c r="S30" s="84"/>
      <c r="T30" s="85"/>
      <c r="U30" s="83"/>
    </row>
    <row r="31" spans="1:21" s="14" customFormat="1" ht="12.75">
      <c r="A31" s="79"/>
      <c r="B31" s="79"/>
      <c r="C31" s="80"/>
      <c r="D31" s="80"/>
      <c r="E31" s="37"/>
      <c r="F31" s="38"/>
      <c r="G31" s="37"/>
      <c r="H31" s="81"/>
      <c r="I31" s="37"/>
      <c r="J31" s="81"/>
      <c r="K31" s="82"/>
      <c r="L31" s="34"/>
      <c r="M31" s="83"/>
      <c r="N31" s="84"/>
      <c r="O31" s="84"/>
      <c r="P31" s="84"/>
      <c r="Q31" s="84"/>
      <c r="R31" s="84"/>
      <c r="S31" s="84"/>
      <c r="T31" s="85"/>
      <c r="U31" s="83"/>
    </row>
    <row r="32" spans="1:21" s="14" customFormat="1" ht="12.75">
      <c r="A32" s="79"/>
      <c r="B32" s="79"/>
      <c r="C32" s="80"/>
      <c r="D32" s="80"/>
      <c r="E32" s="37"/>
      <c r="F32" s="38"/>
      <c r="G32" s="37"/>
      <c r="H32" s="81"/>
      <c r="I32" s="37"/>
      <c r="J32" s="81"/>
      <c r="K32" s="82"/>
      <c r="L32" s="34"/>
      <c r="M32" s="83"/>
      <c r="N32" s="84"/>
      <c r="O32" s="84"/>
      <c r="P32" s="84"/>
      <c r="Q32" s="84"/>
      <c r="R32" s="84"/>
      <c r="S32" s="84"/>
      <c r="T32" s="85"/>
      <c r="U32" s="83"/>
    </row>
    <row r="33" spans="1:21" s="14" customFormat="1" ht="12.75">
      <c r="A33" s="79"/>
      <c r="B33" s="79"/>
      <c r="C33" s="80"/>
      <c r="D33" s="80"/>
      <c r="E33" s="37"/>
      <c r="F33" s="38"/>
      <c r="G33" s="37"/>
      <c r="H33" s="81"/>
      <c r="I33" s="37"/>
      <c r="J33" s="81"/>
      <c r="K33" s="82"/>
      <c r="L33" s="34"/>
      <c r="M33" s="83"/>
      <c r="N33" s="84"/>
      <c r="O33" s="84"/>
      <c r="P33" s="84"/>
      <c r="Q33" s="84"/>
      <c r="R33" s="84"/>
      <c r="S33" s="84"/>
      <c r="T33" s="85"/>
      <c r="U33" s="83"/>
    </row>
    <row r="34" spans="1:21" s="14" customFormat="1" ht="12.75">
      <c r="A34" s="79"/>
      <c r="B34" s="79"/>
      <c r="C34" s="80"/>
      <c r="D34" s="80"/>
      <c r="E34" s="37"/>
      <c r="F34" s="38"/>
      <c r="G34" s="37"/>
      <c r="H34" s="81"/>
      <c r="I34" s="37"/>
      <c r="J34" s="81"/>
      <c r="K34" s="82"/>
      <c r="L34" s="34"/>
      <c r="M34" s="83"/>
      <c r="N34" s="84"/>
      <c r="O34" s="84"/>
      <c r="P34" s="84"/>
      <c r="Q34" s="84"/>
      <c r="R34" s="84"/>
      <c r="S34" s="84"/>
      <c r="T34" s="85"/>
      <c r="U34" s="83"/>
    </row>
    <row r="35" spans="1:21" s="14" customFormat="1" ht="12.75">
      <c r="A35" s="79"/>
      <c r="B35" s="79"/>
      <c r="C35" s="80"/>
      <c r="D35" s="80"/>
      <c r="E35" s="37"/>
      <c r="F35" s="38"/>
      <c r="G35" s="37"/>
      <c r="H35" s="81"/>
      <c r="I35" s="37"/>
      <c r="J35" s="81"/>
      <c r="K35" s="82"/>
      <c r="L35" s="34"/>
      <c r="M35" s="83"/>
      <c r="N35" s="84"/>
      <c r="O35" s="84"/>
      <c r="P35" s="84"/>
      <c r="Q35" s="84"/>
      <c r="R35" s="84"/>
      <c r="S35" s="84"/>
      <c r="T35" s="85"/>
      <c r="U35" s="83"/>
    </row>
    <row r="36" spans="1:21" s="14" customFormat="1" ht="12.75">
      <c r="A36" s="79"/>
      <c r="B36" s="79"/>
      <c r="C36" s="80"/>
      <c r="D36" s="80"/>
      <c r="E36" s="37"/>
      <c r="F36" s="38"/>
      <c r="G36" s="37"/>
      <c r="H36" s="81"/>
      <c r="I36" s="37"/>
      <c r="J36" s="81"/>
      <c r="K36" s="82"/>
      <c r="L36" s="34"/>
      <c r="M36" s="83"/>
      <c r="N36" s="84"/>
      <c r="O36" s="84"/>
      <c r="P36" s="84"/>
      <c r="Q36" s="84"/>
      <c r="R36" s="84"/>
      <c r="S36" s="84"/>
      <c r="T36" s="85"/>
      <c r="U36" s="83"/>
    </row>
    <row r="37" spans="1:21" s="14" customFormat="1" ht="12.75">
      <c r="A37" s="79"/>
      <c r="B37" s="79"/>
      <c r="C37" s="80"/>
      <c r="D37" s="80"/>
      <c r="E37" s="37"/>
      <c r="F37" s="38"/>
      <c r="G37" s="37"/>
      <c r="H37" s="81"/>
      <c r="I37" s="37"/>
      <c r="J37" s="81"/>
      <c r="K37" s="82"/>
      <c r="L37" s="34"/>
      <c r="M37" s="83"/>
      <c r="N37" s="84"/>
      <c r="O37" s="84"/>
      <c r="P37" s="84"/>
      <c r="Q37" s="84"/>
      <c r="R37" s="84"/>
      <c r="S37" s="84"/>
      <c r="T37" s="85"/>
      <c r="U37" s="83"/>
    </row>
    <row r="38" spans="1:21" s="14" customFormat="1" ht="12.75">
      <c r="A38" s="79"/>
      <c r="B38" s="79"/>
      <c r="C38" s="80"/>
      <c r="D38" s="80"/>
      <c r="E38" s="37"/>
      <c r="F38" s="38"/>
      <c r="G38" s="37"/>
      <c r="H38" s="81"/>
      <c r="I38" s="37"/>
      <c r="J38" s="81"/>
      <c r="K38" s="82"/>
      <c r="L38" s="34"/>
      <c r="M38" s="83"/>
      <c r="N38" s="84"/>
      <c r="O38" s="84"/>
      <c r="P38" s="84"/>
      <c r="Q38" s="84"/>
      <c r="R38" s="84"/>
      <c r="S38" s="84"/>
      <c r="T38" s="85"/>
      <c r="U38" s="83"/>
    </row>
    <row r="39" spans="1:21" s="14" customFormat="1" ht="12.75">
      <c r="A39" s="79"/>
      <c r="B39" s="79"/>
      <c r="C39" s="80"/>
      <c r="D39" s="80"/>
      <c r="E39" s="37"/>
      <c r="F39" s="38"/>
      <c r="G39" s="37"/>
      <c r="H39" s="81"/>
      <c r="I39" s="37"/>
      <c r="J39" s="81"/>
      <c r="K39" s="82"/>
      <c r="L39" s="34"/>
      <c r="M39" s="83"/>
      <c r="N39" s="84"/>
      <c r="O39" s="84"/>
      <c r="P39" s="84"/>
      <c r="Q39" s="84"/>
      <c r="R39" s="84"/>
      <c r="S39" s="84"/>
      <c r="T39" s="85"/>
      <c r="U39" s="83"/>
    </row>
    <row r="40" spans="1:21" s="14" customFormat="1" ht="12.75">
      <c r="A40" s="79"/>
      <c r="B40" s="79"/>
      <c r="C40" s="80"/>
      <c r="D40" s="80"/>
      <c r="E40" s="37"/>
      <c r="F40" s="38"/>
      <c r="G40" s="37"/>
      <c r="H40" s="81"/>
      <c r="I40" s="37"/>
      <c r="J40" s="81"/>
      <c r="K40" s="82"/>
      <c r="L40" s="34"/>
      <c r="M40" s="83"/>
      <c r="N40" s="84"/>
      <c r="O40" s="84"/>
      <c r="P40" s="84"/>
      <c r="Q40" s="84"/>
      <c r="R40" s="84"/>
      <c r="S40" s="84"/>
      <c r="T40" s="85"/>
      <c r="U40" s="83"/>
    </row>
    <row r="41" spans="1:21" s="14" customFormat="1" ht="12.75">
      <c r="A41" s="79"/>
      <c r="B41" s="79"/>
      <c r="C41" s="80"/>
      <c r="D41" s="80"/>
      <c r="E41" s="37"/>
      <c r="F41" s="38"/>
      <c r="G41" s="37"/>
      <c r="H41" s="81"/>
      <c r="I41" s="37"/>
      <c r="J41" s="81"/>
      <c r="K41" s="82"/>
      <c r="L41" s="34"/>
      <c r="M41" s="83"/>
      <c r="N41" s="84"/>
      <c r="O41" s="84"/>
      <c r="P41" s="84"/>
      <c r="Q41" s="84"/>
      <c r="R41" s="84"/>
      <c r="S41" s="84"/>
      <c r="T41" s="85"/>
      <c r="U41" s="83"/>
    </row>
    <row r="42" spans="1:21" s="14" customFormat="1" ht="12.75">
      <c r="A42" s="79"/>
      <c r="B42" s="79"/>
      <c r="C42" s="80"/>
      <c r="D42" s="80"/>
      <c r="E42" s="37"/>
      <c r="F42" s="38"/>
      <c r="G42" s="37"/>
      <c r="H42" s="81"/>
      <c r="I42" s="37"/>
      <c r="J42" s="81"/>
      <c r="K42" s="82"/>
      <c r="L42" s="34"/>
      <c r="M42" s="83"/>
      <c r="N42" s="84"/>
      <c r="O42" s="84"/>
      <c r="P42" s="84"/>
      <c r="Q42" s="84"/>
      <c r="R42" s="84"/>
      <c r="S42" s="84"/>
      <c r="T42" s="85"/>
      <c r="U42" s="83"/>
    </row>
    <row r="43" spans="1:21" s="14" customFormat="1" ht="12.75">
      <c r="A43" s="79"/>
      <c r="B43" s="79"/>
      <c r="C43" s="80"/>
      <c r="D43" s="80"/>
      <c r="E43" s="37"/>
      <c r="F43" s="38"/>
      <c r="G43" s="37"/>
      <c r="H43" s="81"/>
      <c r="I43" s="37"/>
      <c r="J43" s="81"/>
      <c r="K43" s="82"/>
      <c r="L43" s="34"/>
      <c r="M43" s="83"/>
      <c r="N43" s="84"/>
      <c r="O43" s="84"/>
      <c r="P43" s="84"/>
      <c r="Q43" s="84"/>
      <c r="R43" s="84"/>
      <c r="S43" s="84"/>
      <c r="T43" s="85"/>
      <c r="U43" s="83"/>
    </row>
    <row r="44" spans="1:21" s="14" customFormat="1" ht="12.75">
      <c r="A44" s="79"/>
      <c r="B44" s="79"/>
      <c r="C44" s="80"/>
      <c r="D44" s="80"/>
      <c r="E44" s="37"/>
      <c r="F44" s="38"/>
      <c r="G44" s="37"/>
      <c r="H44" s="81"/>
      <c r="I44" s="37"/>
      <c r="J44" s="81"/>
      <c r="K44" s="82"/>
      <c r="L44" s="34"/>
      <c r="M44" s="83"/>
      <c r="N44" s="84"/>
      <c r="O44" s="84"/>
      <c r="P44" s="84"/>
      <c r="Q44" s="84"/>
      <c r="R44" s="84"/>
      <c r="S44" s="84"/>
      <c r="T44" s="85"/>
      <c r="U44" s="83"/>
    </row>
  </sheetData>
  <sheetProtection password="C626" sheet="1" objects="1" scenarios="1"/>
  <mergeCells count="5">
    <mergeCell ref="E2:K2"/>
    <mergeCell ref="C2:D2"/>
    <mergeCell ref="L2:Q2"/>
    <mergeCell ref="A1:C1"/>
    <mergeCell ref="G1:I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24"/>
  <sheetViews>
    <sheetView tabSelected="1" zoomScale="75" zoomScaleNormal="75" zoomScalePageLayoutView="0" workbookViewId="0" topLeftCell="A4">
      <selection activeCell="G8" sqref="G8"/>
    </sheetView>
  </sheetViews>
  <sheetFormatPr defaultColWidth="9.00390625" defaultRowHeight="12.75"/>
  <cols>
    <col min="1" max="1" width="4.875" style="30" customWidth="1"/>
    <col min="2" max="2" width="23.25390625" style="30" customWidth="1"/>
    <col min="3" max="3" width="13.00390625" style="31" customWidth="1"/>
    <col min="4" max="4" width="12.75390625" style="31" customWidth="1"/>
    <col min="5" max="5" width="8.875" style="34" customWidth="1"/>
    <col min="6" max="6" width="8.75390625" style="35" customWidth="1"/>
    <col min="7" max="7" width="11.625" style="36" customWidth="1"/>
    <col min="8" max="8" width="9.75390625" style="36" customWidth="1"/>
    <col min="9" max="9" width="9.25390625" style="36" customWidth="1"/>
    <col min="10" max="10" width="9.375" style="36" customWidth="1"/>
    <col min="11" max="11" width="10.75390625" style="36" customWidth="1"/>
    <col min="12" max="12" width="12.25390625" style="36" customWidth="1"/>
    <col min="13" max="13" width="8.25390625" style="43" customWidth="1"/>
    <col min="14" max="14" width="8.875" style="35" customWidth="1"/>
  </cols>
  <sheetData>
    <row r="1" spans="1:21" ht="66" customHeight="1" thickBot="1">
      <c r="A1" s="114" t="s">
        <v>202</v>
      </c>
      <c r="B1" s="114"/>
      <c r="C1" s="114"/>
      <c r="D1" s="104"/>
      <c r="E1" s="105"/>
      <c r="F1" s="33"/>
      <c r="G1" s="115" t="s">
        <v>207</v>
      </c>
      <c r="H1" s="116"/>
      <c r="I1" s="116"/>
      <c r="J1" s="2"/>
      <c r="K1" s="3"/>
      <c r="L1" s="34"/>
      <c r="M1" s="35"/>
      <c r="N1" s="36"/>
      <c r="O1" s="36"/>
      <c r="P1" s="36"/>
      <c r="Q1" s="36"/>
      <c r="R1" s="36"/>
      <c r="S1" s="36"/>
      <c r="T1" s="43"/>
      <c r="U1" s="35"/>
    </row>
    <row r="2" spans="1:14" s="4" customFormat="1" ht="25.5" customHeight="1" thickBot="1">
      <c r="A2" s="45" t="s">
        <v>0</v>
      </c>
      <c r="B2" s="45" t="s">
        <v>1</v>
      </c>
      <c r="C2" s="109" t="s">
        <v>185</v>
      </c>
      <c r="D2" s="110"/>
      <c r="E2" s="111" t="s">
        <v>3</v>
      </c>
      <c r="F2" s="112"/>
      <c r="G2" s="112"/>
      <c r="H2" s="112"/>
      <c r="I2" s="112"/>
      <c r="J2" s="113"/>
      <c r="K2" s="1"/>
      <c r="L2" s="1"/>
      <c r="M2" s="33"/>
      <c r="N2" s="35"/>
    </row>
    <row r="3" spans="1:14" s="39" customFormat="1" ht="46.5" customHeight="1">
      <c r="A3" s="44"/>
      <c r="B3" s="44"/>
      <c r="C3" s="46" t="s">
        <v>186</v>
      </c>
      <c r="D3" s="46" t="s">
        <v>187</v>
      </c>
      <c r="E3" s="48" t="s">
        <v>8</v>
      </c>
      <c r="F3" s="48" t="s">
        <v>9</v>
      </c>
      <c r="G3" s="56" t="s">
        <v>10</v>
      </c>
      <c r="H3" s="56" t="s">
        <v>11</v>
      </c>
      <c r="I3" s="56" t="s">
        <v>183</v>
      </c>
      <c r="J3" s="56" t="s">
        <v>12</v>
      </c>
      <c r="K3" s="57" t="s">
        <v>13</v>
      </c>
      <c r="L3" s="57" t="s">
        <v>184</v>
      </c>
      <c r="M3" s="55" t="s">
        <v>14</v>
      </c>
      <c r="N3" s="51" t="s">
        <v>15</v>
      </c>
    </row>
    <row r="4" spans="1:14" s="89" customFormat="1" ht="25.5" customHeight="1">
      <c r="A4" s="119" t="s">
        <v>196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1"/>
    </row>
    <row r="5" spans="1:14" s="14" customFormat="1" ht="21" customHeight="1">
      <c r="A5" s="61">
        <v>1</v>
      </c>
      <c r="B5" s="61" t="s">
        <v>83</v>
      </c>
      <c r="C5" s="62" t="s">
        <v>84</v>
      </c>
      <c r="D5" s="62" t="s">
        <v>85</v>
      </c>
      <c r="E5" s="67">
        <v>8.04</v>
      </c>
      <c r="F5" s="68">
        <f aca="true" t="shared" si="0" ref="F5:F22">E5*3</f>
        <v>24.119999999999997</v>
      </c>
      <c r="G5" s="69">
        <v>20</v>
      </c>
      <c r="H5" s="69"/>
      <c r="I5" s="69">
        <v>20</v>
      </c>
      <c r="J5" s="69"/>
      <c r="K5" s="69">
        <v>1</v>
      </c>
      <c r="L5" s="69">
        <v>10</v>
      </c>
      <c r="M5" s="70" t="s">
        <v>19</v>
      </c>
      <c r="N5" s="71">
        <f>F5+G5+H5+I5+J5+K5+L5</f>
        <v>75.12</v>
      </c>
    </row>
    <row r="6" spans="1:14" s="14" customFormat="1" ht="21" customHeight="1">
      <c r="A6" s="61">
        <f>A5+1</f>
        <v>2</v>
      </c>
      <c r="B6" s="61" t="s">
        <v>65</v>
      </c>
      <c r="C6" s="62" t="s">
        <v>23</v>
      </c>
      <c r="D6" s="62" t="s">
        <v>66</v>
      </c>
      <c r="E6" s="67">
        <v>7.39</v>
      </c>
      <c r="F6" s="68">
        <f t="shared" si="0"/>
        <v>22.169999999999998</v>
      </c>
      <c r="G6" s="69"/>
      <c r="H6" s="69">
        <v>30</v>
      </c>
      <c r="I6" s="69">
        <v>20</v>
      </c>
      <c r="J6" s="69"/>
      <c r="K6" s="69"/>
      <c r="L6" s="69"/>
      <c r="M6" s="70" t="s">
        <v>19</v>
      </c>
      <c r="N6" s="71">
        <f aca="true" t="shared" si="1" ref="N6:N51">F6+G6+H6+I6+J6+K6+L6</f>
        <v>72.17</v>
      </c>
    </row>
    <row r="7" spans="1:14" s="14" customFormat="1" ht="12.75">
      <c r="A7" s="6">
        <f aca="true" t="shared" si="2" ref="A7:A65">A6+1</f>
        <v>3</v>
      </c>
      <c r="B7" s="6" t="s">
        <v>142</v>
      </c>
      <c r="C7" s="7" t="s">
        <v>46</v>
      </c>
      <c r="D7" s="7" t="s">
        <v>18</v>
      </c>
      <c r="E7" s="12">
        <v>7.68</v>
      </c>
      <c r="F7" s="13">
        <f t="shared" si="0"/>
        <v>23.04</v>
      </c>
      <c r="G7" s="16">
        <v>20</v>
      </c>
      <c r="H7" s="16"/>
      <c r="I7" s="16">
        <v>20</v>
      </c>
      <c r="J7" s="16"/>
      <c r="K7" s="16"/>
      <c r="L7" s="16"/>
      <c r="M7" s="40" t="s">
        <v>19</v>
      </c>
      <c r="N7" s="52">
        <f t="shared" si="1"/>
        <v>63.04</v>
      </c>
    </row>
    <row r="8" spans="1:14" s="14" customFormat="1" ht="21.75" customHeight="1">
      <c r="A8" s="61">
        <f t="shared" si="2"/>
        <v>4</v>
      </c>
      <c r="B8" s="61" t="s">
        <v>123</v>
      </c>
      <c r="C8" s="62" t="s">
        <v>64</v>
      </c>
      <c r="D8" s="62" t="s">
        <v>124</v>
      </c>
      <c r="E8" s="67">
        <v>8.9</v>
      </c>
      <c r="F8" s="68">
        <f t="shared" si="0"/>
        <v>26.700000000000003</v>
      </c>
      <c r="G8" s="69"/>
      <c r="H8" s="69"/>
      <c r="I8" s="69">
        <v>20</v>
      </c>
      <c r="J8" s="69"/>
      <c r="K8" s="69">
        <v>1</v>
      </c>
      <c r="L8" s="69">
        <v>15</v>
      </c>
      <c r="M8" s="70" t="s">
        <v>19</v>
      </c>
      <c r="N8" s="71">
        <f t="shared" si="1"/>
        <v>62.7</v>
      </c>
    </row>
    <row r="9" spans="1:14" s="14" customFormat="1" ht="21.75" customHeight="1">
      <c r="A9" s="6">
        <f t="shared" si="2"/>
        <v>5</v>
      </c>
      <c r="B9" s="6" t="s">
        <v>104</v>
      </c>
      <c r="C9" s="7" t="s">
        <v>103</v>
      </c>
      <c r="D9" s="7" t="s">
        <v>54</v>
      </c>
      <c r="E9" s="12">
        <v>7.39</v>
      </c>
      <c r="F9" s="13">
        <f t="shared" si="0"/>
        <v>22.169999999999998</v>
      </c>
      <c r="G9" s="16">
        <v>20</v>
      </c>
      <c r="H9" s="16"/>
      <c r="I9" s="49">
        <v>20</v>
      </c>
      <c r="J9" s="16"/>
      <c r="K9" s="16"/>
      <c r="L9" s="16"/>
      <c r="M9" s="40" t="s">
        <v>19</v>
      </c>
      <c r="N9" s="52">
        <f t="shared" si="1"/>
        <v>62.17</v>
      </c>
    </row>
    <row r="10" spans="1:14" s="14" customFormat="1" ht="18.75" customHeight="1">
      <c r="A10" s="6">
        <f t="shared" si="2"/>
        <v>6</v>
      </c>
      <c r="B10" s="6" t="s">
        <v>147</v>
      </c>
      <c r="C10" s="7" t="s">
        <v>84</v>
      </c>
      <c r="D10" s="7"/>
      <c r="E10" s="12">
        <v>7.26</v>
      </c>
      <c r="F10" s="13">
        <f t="shared" si="0"/>
        <v>21.78</v>
      </c>
      <c r="G10" s="16">
        <v>20</v>
      </c>
      <c r="H10" s="16"/>
      <c r="I10" s="49">
        <v>20</v>
      </c>
      <c r="J10" s="16"/>
      <c r="K10" s="16"/>
      <c r="L10" s="16"/>
      <c r="M10" s="40" t="s">
        <v>19</v>
      </c>
      <c r="N10" s="52">
        <f t="shared" si="1"/>
        <v>61.78</v>
      </c>
    </row>
    <row r="11" spans="1:14" s="14" customFormat="1" ht="30" customHeight="1">
      <c r="A11" s="6">
        <f t="shared" si="2"/>
        <v>7</v>
      </c>
      <c r="B11" s="6" t="s">
        <v>107</v>
      </c>
      <c r="C11" s="7" t="s">
        <v>103</v>
      </c>
      <c r="D11" s="7" t="s">
        <v>198</v>
      </c>
      <c r="E11" s="12">
        <v>7.23</v>
      </c>
      <c r="F11" s="13">
        <f t="shared" si="0"/>
        <v>21.69</v>
      </c>
      <c r="G11" s="16">
        <v>20</v>
      </c>
      <c r="H11" s="16"/>
      <c r="I11" s="49">
        <v>20</v>
      </c>
      <c r="J11" s="16"/>
      <c r="K11" s="16"/>
      <c r="L11" s="16"/>
      <c r="M11" s="40" t="s">
        <v>19</v>
      </c>
      <c r="N11" s="52">
        <f t="shared" si="1"/>
        <v>61.69</v>
      </c>
    </row>
    <row r="12" spans="1:14" s="14" customFormat="1" ht="33" customHeight="1">
      <c r="A12" s="6">
        <f t="shared" si="2"/>
        <v>8</v>
      </c>
      <c r="B12" s="6" t="s">
        <v>101</v>
      </c>
      <c r="C12" s="7" t="s">
        <v>46</v>
      </c>
      <c r="D12" s="7" t="s">
        <v>82</v>
      </c>
      <c r="E12" s="12">
        <v>7.04</v>
      </c>
      <c r="F12" s="13">
        <f t="shared" si="0"/>
        <v>21.12</v>
      </c>
      <c r="G12" s="16">
        <v>20</v>
      </c>
      <c r="H12" s="16"/>
      <c r="I12" s="49">
        <v>20</v>
      </c>
      <c r="J12" s="16"/>
      <c r="K12" s="16"/>
      <c r="L12" s="16"/>
      <c r="M12" s="40" t="s">
        <v>19</v>
      </c>
      <c r="N12" s="52">
        <f t="shared" si="1"/>
        <v>61.120000000000005</v>
      </c>
    </row>
    <row r="13" spans="1:14" s="14" customFormat="1" ht="22.5" customHeight="1">
      <c r="A13" s="61">
        <f t="shared" si="2"/>
        <v>9</v>
      </c>
      <c r="B13" s="61" t="s">
        <v>140</v>
      </c>
      <c r="C13" s="62" t="s">
        <v>18</v>
      </c>
      <c r="D13" s="62" t="s">
        <v>66</v>
      </c>
      <c r="E13" s="67">
        <v>7</v>
      </c>
      <c r="F13" s="68">
        <f t="shared" si="0"/>
        <v>21</v>
      </c>
      <c r="G13" s="69">
        <v>20</v>
      </c>
      <c r="H13" s="69"/>
      <c r="I13" s="78">
        <v>20</v>
      </c>
      <c r="J13" s="69"/>
      <c r="K13" s="69"/>
      <c r="L13" s="69"/>
      <c r="M13" s="70" t="s">
        <v>19</v>
      </c>
      <c r="N13" s="71">
        <f t="shared" si="1"/>
        <v>61</v>
      </c>
    </row>
    <row r="14" spans="1:14" s="14" customFormat="1" ht="17.25">
      <c r="A14" s="6">
        <f t="shared" si="2"/>
        <v>10</v>
      </c>
      <c r="B14" s="6" t="s">
        <v>48</v>
      </c>
      <c r="C14" s="7" t="s">
        <v>35</v>
      </c>
      <c r="D14" s="7"/>
      <c r="E14" s="12">
        <v>7.25</v>
      </c>
      <c r="F14" s="13">
        <f t="shared" si="0"/>
        <v>21.75</v>
      </c>
      <c r="G14" s="16"/>
      <c r="H14" s="16"/>
      <c r="I14" s="49">
        <v>20</v>
      </c>
      <c r="J14" s="16"/>
      <c r="K14" s="16">
        <v>1</v>
      </c>
      <c r="L14" s="16">
        <v>15</v>
      </c>
      <c r="M14" s="40" t="s">
        <v>19</v>
      </c>
      <c r="N14" s="52">
        <f t="shared" si="1"/>
        <v>57.75</v>
      </c>
    </row>
    <row r="15" spans="1:14" s="14" customFormat="1" ht="12.75">
      <c r="A15" s="6">
        <f t="shared" si="2"/>
        <v>11</v>
      </c>
      <c r="B15" s="6" t="s">
        <v>125</v>
      </c>
      <c r="C15" s="7" t="s">
        <v>46</v>
      </c>
      <c r="D15" s="7"/>
      <c r="E15" s="12">
        <v>8.87</v>
      </c>
      <c r="F15" s="13">
        <f t="shared" si="0"/>
        <v>26.61</v>
      </c>
      <c r="G15" s="16"/>
      <c r="H15" s="16"/>
      <c r="I15" s="49">
        <v>20</v>
      </c>
      <c r="J15" s="16"/>
      <c r="K15" s="16">
        <v>1</v>
      </c>
      <c r="L15" s="16">
        <v>10</v>
      </c>
      <c r="M15" s="40" t="s">
        <v>19</v>
      </c>
      <c r="N15" s="52">
        <f t="shared" si="1"/>
        <v>57.61</v>
      </c>
    </row>
    <row r="16" spans="1:14" s="14" customFormat="1" ht="20.25" customHeight="1">
      <c r="A16" s="61">
        <f t="shared" si="2"/>
        <v>12</v>
      </c>
      <c r="B16" s="61" t="s">
        <v>77</v>
      </c>
      <c r="C16" s="62" t="s">
        <v>23</v>
      </c>
      <c r="D16" s="62"/>
      <c r="E16" s="67">
        <v>6.8</v>
      </c>
      <c r="F16" s="68">
        <f t="shared" si="0"/>
        <v>20.4</v>
      </c>
      <c r="G16" s="69"/>
      <c r="H16" s="69"/>
      <c r="I16" s="78">
        <v>20</v>
      </c>
      <c r="J16" s="69"/>
      <c r="K16" s="69">
        <v>1</v>
      </c>
      <c r="L16" s="69">
        <v>15</v>
      </c>
      <c r="M16" s="70" t="s">
        <v>19</v>
      </c>
      <c r="N16" s="71">
        <f t="shared" si="1"/>
        <v>56.4</v>
      </c>
    </row>
    <row r="17" spans="1:14" s="14" customFormat="1" ht="12.75">
      <c r="A17" s="6">
        <f t="shared" si="2"/>
        <v>13</v>
      </c>
      <c r="B17" s="6" t="s">
        <v>141</v>
      </c>
      <c r="C17" s="7" t="s">
        <v>18</v>
      </c>
      <c r="D17" s="7"/>
      <c r="E17" s="12">
        <v>6.67</v>
      </c>
      <c r="F17" s="13">
        <f t="shared" si="0"/>
        <v>20.009999999999998</v>
      </c>
      <c r="G17" s="16"/>
      <c r="H17" s="16"/>
      <c r="I17" s="49">
        <v>20</v>
      </c>
      <c r="J17" s="16"/>
      <c r="K17" s="16"/>
      <c r="L17" s="16">
        <v>15</v>
      </c>
      <c r="M17" s="40" t="s">
        <v>19</v>
      </c>
      <c r="N17" s="52">
        <f t="shared" si="1"/>
        <v>55.01</v>
      </c>
    </row>
    <row r="18" spans="1:14" s="14" customFormat="1" ht="12.75">
      <c r="A18" s="6">
        <f t="shared" si="2"/>
        <v>14</v>
      </c>
      <c r="B18" s="6" t="s">
        <v>105</v>
      </c>
      <c r="C18" s="7" t="s">
        <v>42</v>
      </c>
      <c r="D18" s="7"/>
      <c r="E18" s="12">
        <v>8.13</v>
      </c>
      <c r="F18" s="13">
        <f t="shared" si="0"/>
        <v>24.39</v>
      </c>
      <c r="G18" s="16"/>
      <c r="H18" s="16"/>
      <c r="I18" s="49">
        <v>20</v>
      </c>
      <c r="J18" s="16"/>
      <c r="K18" s="16"/>
      <c r="L18" s="16">
        <v>10</v>
      </c>
      <c r="M18" s="40" t="s">
        <v>19</v>
      </c>
      <c r="N18" s="52">
        <f t="shared" si="1"/>
        <v>54.39</v>
      </c>
    </row>
    <row r="19" spans="1:14" s="14" customFormat="1" ht="17.25">
      <c r="A19" s="6">
        <f t="shared" si="2"/>
        <v>15</v>
      </c>
      <c r="B19" s="6" t="s">
        <v>34</v>
      </c>
      <c r="C19" s="7" t="s">
        <v>32</v>
      </c>
      <c r="D19" s="7" t="s">
        <v>35</v>
      </c>
      <c r="E19" s="12">
        <v>7.5</v>
      </c>
      <c r="F19" s="13">
        <f t="shared" si="0"/>
        <v>22.5</v>
      </c>
      <c r="G19" s="16"/>
      <c r="H19" s="16"/>
      <c r="I19" s="49">
        <v>20</v>
      </c>
      <c r="J19" s="16"/>
      <c r="K19" s="16"/>
      <c r="L19" s="16">
        <v>10</v>
      </c>
      <c r="M19" s="40" t="s">
        <v>19</v>
      </c>
      <c r="N19" s="52">
        <f t="shared" si="1"/>
        <v>52.5</v>
      </c>
    </row>
    <row r="20" spans="1:14" s="14" customFormat="1" ht="12.75">
      <c r="A20" s="6">
        <f t="shared" si="2"/>
        <v>16</v>
      </c>
      <c r="B20" s="6" t="s">
        <v>137</v>
      </c>
      <c r="C20" s="7" t="s">
        <v>138</v>
      </c>
      <c r="D20" s="7"/>
      <c r="E20" s="12">
        <v>7.42</v>
      </c>
      <c r="F20" s="13">
        <f t="shared" si="0"/>
        <v>22.259999999999998</v>
      </c>
      <c r="G20" s="16"/>
      <c r="H20" s="16">
        <v>30</v>
      </c>
      <c r="I20" s="49"/>
      <c r="J20" s="16"/>
      <c r="K20" s="16"/>
      <c r="L20" s="16"/>
      <c r="M20" s="40" t="s">
        <v>19</v>
      </c>
      <c r="N20" s="52">
        <f t="shared" si="1"/>
        <v>52.26</v>
      </c>
    </row>
    <row r="21" spans="1:14" s="14" customFormat="1" ht="20.25" customHeight="1">
      <c r="A21" s="6">
        <f t="shared" si="2"/>
        <v>17</v>
      </c>
      <c r="B21" s="6" t="s">
        <v>118</v>
      </c>
      <c r="C21" s="7" t="s">
        <v>64</v>
      </c>
      <c r="D21" s="7"/>
      <c r="E21" s="12">
        <v>7.26</v>
      </c>
      <c r="F21" s="13">
        <f t="shared" si="0"/>
        <v>21.78</v>
      </c>
      <c r="G21" s="16"/>
      <c r="H21" s="16"/>
      <c r="I21" s="16">
        <v>20</v>
      </c>
      <c r="J21" s="16"/>
      <c r="K21" s="16"/>
      <c r="L21" s="16">
        <v>10</v>
      </c>
      <c r="M21" s="40" t="s">
        <v>19</v>
      </c>
      <c r="N21" s="52">
        <f t="shared" si="1"/>
        <v>51.78</v>
      </c>
    </row>
    <row r="22" spans="1:14" s="14" customFormat="1" ht="12.75">
      <c r="A22" s="6">
        <f t="shared" si="2"/>
        <v>18</v>
      </c>
      <c r="B22" s="6" t="s">
        <v>44</v>
      </c>
      <c r="C22" s="7" t="s">
        <v>42</v>
      </c>
      <c r="D22" s="7"/>
      <c r="E22" s="12">
        <v>7.04</v>
      </c>
      <c r="F22" s="13">
        <f t="shared" si="0"/>
        <v>21.12</v>
      </c>
      <c r="G22" s="16"/>
      <c r="H22" s="16"/>
      <c r="I22" s="16">
        <v>20</v>
      </c>
      <c r="J22" s="16"/>
      <c r="K22" s="16"/>
      <c r="L22" s="16">
        <v>10</v>
      </c>
      <c r="M22" s="40" t="s">
        <v>19</v>
      </c>
      <c r="N22" s="52">
        <f t="shared" si="1"/>
        <v>51.120000000000005</v>
      </c>
    </row>
    <row r="23" spans="1:14" s="14" customFormat="1" ht="12.75">
      <c r="A23" s="6">
        <f t="shared" si="2"/>
        <v>19</v>
      </c>
      <c r="B23" s="6" t="s">
        <v>43</v>
      </c>
      <c r="C23" s="7" t="s">
        <v>17</v>
      </c>
      <c r="D23" s="7"/>
      <c r="E23" s="12">
        <v>6.57</v>
      </c>
      <c r="F23" s="13">
        <f aca="true" t="shared" si="3" ref="F23:F50">E23*3</f>
        <v>19.71</v>
      </c>
      <c r="G23" s="16"/>
      <c r="H23" s="16"/>
      <c r="I23" s="16">
        <v>20</v>
      </c>
      <c r="J23" s="16"/>
      <c r="K23" s="16">
        <v>1</v>
      </c>
      <c r="L23" s="16">
        <v>10</v>
      </c>
      <c r="M23" s="40" t="s">
        <v>19</v>
      </c>
      <c r="N23" s="52">
        <f t="shared" si="1"/>
        <v>50.71</v>
      </c>
    </row>
    <row r="24" spans="1:14" s="14" customFormat="1" ht="12.75">
      <c r="A24" s="6">
        <f t="shared" si="2"/>
        <v>20</v>
      </c>
      <c r="B24" s="6" t="s">
        <v>134</v>
      </c>
      <c r="C24" s="7" t="s">
        <v>46</v>
      </c>
      <c r="D24" s="7" t="s">
        <v>85</v>
      </c>
      <c r="E24" s="12">
        <v>8.07</v>
      </c>
      <c r="F24" s="13">
        <f t="shared" si="3"/>
        <v>24.21</v>
      </c>
      <c r="G24" s="16"/>
      <c r="H24" s="16"/>
      <c r="I24" s="16">
        <v>20</v>
      </c>
      <c r="J24" s="16"/>
      <c r="K24" s="16">
        <v>1</v>
      </c>
      <c r="L24" s="16">
        <v>5</v>
      </c>
      <c r="M24" s="40" t="s">
        <v>19</v>
      </c>
      <c r="N24" s="52">
        <f t="shared" si="1"/>
        <v>50.21</v>
      </c>
    </row>
    <row r="25" spans="1:14" s="14" customFormat="1" ht="12.75">
      <c r="A25" s="6">
        <f t="shared" si="2"/>
        <v>21</v>
      </c>
      <c r="B25" s="6" t="s">
        <v>164</v>
      </c>
      <c r="C25" s="7" t="s">
        <v>42</v>
      </c>
      <c r="D25" s="7"/>
      <c r="E25" s="12">
        <v>6.36</v>
      </c>
      <c r="F25" s="13">
        <f t="shared" si="3"/>
        <v>19.080000000000002</v>
      </c>
      <c r="G25" s="16"/>
      <c r="H25" s="16"/>
      <c r="I25" s="16">
        <v>20</v>
      </c>
      <c r="J25" s="16"/>
      <c r="K25" s="16">
        <v>1</v>
      </c>
      <c r="L25" s="16">
        <v>10</v>
      </c>
      <c r="M25" s="40" t="s">
        <v>19</v>
      </c>
      <c r="N25" s="52">
        <f t="shared" si="1"/>
        <v>50.08</v>
      </c>
    </row>
    <row r="26" spans="1:14" s="14" customFormat="1" ht="12.75">
      <c r="A26" s="6">
        <f t="shared" si="2"/>
        <v>22</v>
      </c>
      <c r="B26" s="6" t="s">
        <v>179</v>
      </c>
      <c r="C26" s="7" t="s">
        <v>21</v>
      </c>
      <c r="D26" s="7"/>
      <c r="E26" s="12">
        <v>6.61</v>
      </c>
      <c r="F26" s="13">
        <f t="shared" si="3"/>
        <v>19.830000000000002</v>
      </c>
      <c r="G26" s="16"/>
      <c r="H26" s="16"/>
      <c r="I26" s="16">
        <v>20</v>
      </c>
      <c r="J26" s="16"/>
      <c r="K26" s="16"/>
      <c r="L26" s="16">
        <v>10</v>
      </c>
      <c r="M26" s="40" t="s">
        <v>19</v>
      </c>
      <c r="N26" s="52">
        <f t="shared" si="1"/>
        <v>49.83</v>
      </c>
    </row>
    <row r="27" spans="1:14" s="14" customFormat="1" ht="25.5">
      <c r="A27" s="6">
        <f t="shared" si="2"/>
        <v>23</v>
      </c>
      <c r="B27" s="6" t="s">
        <v>126</v>
      </c>
      <c r="C27" s="7" t="s">
        <v>58</v>
      </c>
      <c r="D27" s="7"/>
      <c r="E27" s="12">
        <v>6.06</v>
      </c>
      <c r="F27" s="13">
        <f t="shared" si="3"/>
        <v>18.18</v>
      </c>
      <c r="G27" s="16"/>
      <c r="H27" s="16"/>
      <c r="I27" s="16">
        <v>20</v>
      </c>
      <c r="J27" s="16"/>
      <c r="K27" s="16">
        <v>1</v>
      </c>
      <c r="L27" s="16">
        <v>10</v>
      </c>
      <c r="M27" s="40" t="s">
        <v>19</v>
      </c>
      <c r="N27" s="52">
        <f t="shared" si="1"/>
        <v>49.18</v>
      </c>
    </row>
    <row r="28" spans="1:14" s="14" customFormat="1" ht="12.75">
      <c r="A28" s="6">
        <f t="shared" si="2"/>
        <v>24</v>
      </c>
      <c r="B28" s="6" t="s">
        <v>28</v>
      </c>
      <c r="C28" s="7" t="s">
        <v>17</v>
      </c>
      <c r="D28" s="7"/>
      <c r="E28" s="12">
        <v>7.63</v>
      </c>
      <c r="F28" s="13">
        <f t="shared" si="3"/>
        <v>22.89</v>
      </c>
      <c r="G28" s="16"/>
      <c r="H28" s="16"/>
      <c r="I28" s="16">
        <v>20</v>
      </c>
      <c r="J28" s="16"/>
      <c r="K28" s="16">
        <v>1</v>
      </c>
      <c r="L28" s="16">
        <v>5</v>
      </c>
      <c r="M28" s="40" t="s">
        <v>19</v>
      </c>
      <c r="N28" s="52">
        <f t="shared" si="1"/>
        <v>48.89</v>
      </c>
    </row>
    <row r="29" spans="1:14" s="14" customFormat="1" ht="12.75">
      <c r="A29" s="6">
        <f t="shared" si="2"/>
        <v>25</v>
      </c>
      <c r="B29" s="6" t="s">
        <v>108</v>
      </c>
      <c r="C29" s="7" t="s">
        <v>32</v>
      </c>
      <c r="D29" s="7" t="s">
        <v>24</v>
      </c>
      <c r="E29" s="12">
        <v>6.24</v>
      </c>
      <c r="F29" s="13">
        <f t="shared" si="3"/>
        <v>18.72</v>
      </c>
      <c r="G29" s="16"/>
      <c r="H29" s="16"/>
      <c r="I29" s="16">
        <v>20</v>
      </c>
      <c r="J29" s="16"/>
      <c r="K29" s="16"/>
      <c r="L29" s="16">
        <v>10</v>
      </c>
      <c r="M29" s="40" t="s">
        <v>19</v>
      </c>
      <c r="N29" s="52">
        <f t="shared" si="1"/>
        <v>48.72</v>
      </c>
    </row>
    <row r="30" spans="1:14" s="14" customFormat="1" ht="17.25">
      <c r="A30" s="6">
        <f t="shared" si="2"/>
        <v>26</v>
      </c>
      <c r="B30" s="6" t="s">
        <v>22</v>
      </c>
      <c r="C30" s="7" t="s">
        <v>23</v>
      </c>
      <c r="D30" s="7" t="s">
        <v>24</v>
      </c>
      <c r="E30" s="12">
        <v>5.98</v>
      </c>
      <c r="F30" s="13">
        <f t="shared" si="3"/>
        <v>17.94</v>
      </c>
      <c r="G30" s="16"/>
      <c r="H30" s="16"/>
      <c r="I30" s="16">
        <v>20</v>
      </c>
      <c r="J30" s="16"/>
      <c r="K30" s="16"/>
      <c r="L30" s="16">
        <v>10</v>
      </c>
      <c r="M30" s="40" t="s">
        <v>19</v>
      </c>
      <c r="N30" s="52">
        <f t="shared" si="1"/>
        <v>47.94</v>
      </c>
    </row>
    <row r="31" spans="1:14" s="14" customFormat="1" ht="17.25">
      <c r="A31" s="6">
        <f t="shared" si="2"/>
        <v>27</v>
      </c>
      <c r="B31" s="6" t="s">
        <v>135</v>
      </c>
      <c r="C31" s="7" t="s">
        <v>21</v>
      </c>
      <c r="D31" s="7" t="s">
        <v>136</v>
      </c>
      <c r="E31" s="12">
        <v>7.11</v>
      </c>
      <c r="F31" s="13">
        <f t="shared" si="3"/>
        <v>21.330000000000002</v>
      </c>
      <c r="G31" s="16"/>
      <c r="H31" s="16"/>
      <c r="I31" s="16">
        <v>20</v>
      </c>
      <c r="J31" s="16"/>
      <c r="K31" s="16">
        <v>1</v>
      </c>
      <c r="L31" s="16">
        <v>5</v>
      </c>
      <c r="M31" s="40" t="s">
        <v>19</v>
      </c>
      <c r="N31" s="52">
        <f t="shared" si="1"/>
        <v>47.33</v>
      </c>
    </row>
    <row r="32" spans="1:14" s="14" customFormat="1" ht="17.25">
      <c r="A32" s="6">
        <f t="shared" si="2"/>
        <v>28</v>
      </c>
      <c r="B32" s="6" t="s">
        <v>153</v>
      </c>
      <c r="C32" s="7" t="s">
        <v>35</v>
      </c>
      <c r="D32" s="7" t="s">
        <v>154</v>
      </c>
      <c r="E32" s="12">
        <v>7.26</v>
      </c>
      <c r="F32" s="13">
        <f t="shared" si="3"/>
        <v>21.78</v>
      </c>
      <c r="G32" s="16"/>
      <c r="H32" s="16"/>
      <c r="I32" s="16">
        <v>20</v>
      </c>
      <c r="J32" s="16"/>
      <c r="K32" s="16"/>
      <c r="L32" s="16">
        <v>5</v>
      </c>
      <c r="M32" s="40" t="s">
        <v>19</v>
      </c>
      <c r="N32" s="52">
        <f t="shared" si="1"/>
        <v>46.78</v>
      </c>
    </row>
    <row r="33" spans="1:14" s="14" customFormat="1" ht="17.25">
      <c r="A33" s="6">
        <f t="shared" si="2"/>
        <v>29</v>
      </c>
      <c r="B33" s="6" t="s">
        <v>112</v>
      </c>
      <c r="C33" s="7" t="s">
        <v>23</v>
      </c>
      <c r="D33" s="7" t="s">
        <v>18</v>
      </c>
      <c r="E33" s="12">
        <v>7.03</v>
      </c>
      <c r="F33" s="13">
        <f t="shared" si="3"/>
        <v>21.09</v>
      </c>
      <c r="G33" s="16"/>
      <c r="H33" s="16"/>
      <c r="I33" s="16">
        <v>20</v>
      </c>
      <c r="J33" s="16"/>
      <c r="K33" s="16"/>
      <c r="L33" s="16">
        <v>5</v>
      </c>
      <c r="M33" s="40" t="s">
        <v>19</v>
      </c>
      <c r="N33" s="52">
        <f t="shared" si="1"/>
        <v>46.09</v>
      </c>
    </row>
    <row r="34" spans="1:14" s="14" customFormat="1" ht="17.25">
      <c r="A34" s="6">
        <f t="shared" si="2"/>
        <v>30</v>
      </c>
      <c r="B34" s="6" t="s">
        <v>130</v>
      </c>
      <c r="C34" s="7" t="s">
        <v>64</v>
      </c>
      <c r="D34" s="7" t="s">
        <v>35</v>
      </c>
      <c r="E34" s="12">
        <v>6.52</v>
      </c>
      <c r="F34" s="13">
        <f t="shared" si="3"/>
        <v>19.56</v>
      </c>
      <c r="G34" s="16"/>
      <c r="H34" s="16"/>
      <c r="I34" s="16">
        <v>20</v>
      </c>
      <c r="J34" s="16"/>
      <c r="K34" s="16">
        <v>1</v>
      </c>
      <c r="L34" s="16">
        <v>5</v>
      </c>
      <c r="M34" s="40" t="s">
        <v>19</v>
      </c>
      <c r="N34" s="52">
        <f t="shared" si="1"/>
        <v>45.56</v>
      </c>
    </row>
    <row r="35" spans="1:14" s="14" customFormat="1" ht="28.5" customHeight="1">
      <c r="A35" s="61">
        <f t="shared" si="2"/>
        <v>31</v>
      </c>
      <c r="B35" s="61" t="s">
        <v>168</v>
      </c>
      <c r="C35" s="62" t="s">
        <v>26</v>
      </c>
      <c r="D35" s="62"/>
      <c r="E35" s="67">
        <v>8.47</v>
      </c>
      <c r="F35" s="68">
        <f t="shared" si="3"/>
        <v>25.410000000000004</v>
      </c>
      <c r="G35" s="69"/>
      <c r="H35" s="69"/>
      <c r="I35" s="69">
        <v>20</v>
      </c>
      <c r="J35" s="69"/>
      <c r="K35" s="69"/>
      <c r="L35" s="69"/>
      <c r="M35" s="70" t="s">
        <v>19</v>
      </c>
      <c r="N35" s="71">
        <f t="shared" si="1"/>
        <v>45.410000000000004</v>
      </c>
    </row>
    <row r="36" spans="1:14" s="14" customFormat="1" ht="12.75">
      <c r="A36" s="6">
        <f t="shared" si="2"/>
        <v>32</v>
      </c>
      <c r="B36" s="6" t="s">
        <v>86</v>
      </c>
      <c r="C36" s="7" t="s">
        <v>46</v>
      </c>
      <c r="D36" s="7"/>
      <c r="E36" s="12">
        <v>8.12</v>
      </c>
      <c r="F36" s="13">
        <f t="shared" si="3"/>
        <v>24.36</v>
      </c>
      <c r="G36" s="16"/>
      <c r="H36" s="16"/>
      <c r="I36" s="16">
        <v>20</v>
      </c>
      <c r="J36" s="16"/>
      <c r="K36" s="16"/>
      <c r="L36" s="16"/>
      <c r="M36" s="40" t="s">
        <v>19</v>
      </c>
      <c r="N36" s="52">
        <f t="shared" si="1"/>
        <v>44.36</v>
      </c>
    </row>
    <row r="37" spans="1:14" s="14" customFormat="1" ht="17.25">
      <c r="A37" s="6">
        <f t="shared" si="2"/>
        <v>33</v>
      </c>
      <c r="B37" s="6" t="s">
        <v>71</v>
      </c>
      <c r="C37" s="7" t="s">
        <v>35</v>
      </c>
      <c r="D37" s="7"/>
      <c r="E37" s="12">
        <v>6.43</v>
      </c>
      <c r="F37" s="13">
        <f t="shared" si="3"/>
        <v>19.29</v>
      </c>
      <c r="G37" s="16"/>
      <c r="H37" s="16"/>
      <c r="I37" s="16">
        <v>20</v>
      </c>
      <c r="J37" s="16"/>
      <c r="K37" s="16"/>
      <c r="L37" s="16">
        <v>5</v>
      </c>
      <c r="M37" s="40" t="s">
        <v>19</v>
      </c>
      <c r="N37" s="52">
        <f t="shared" si="1"/>
        <v>44.29</v>
      </c>
    </row>
    <row r="38" spans="1:14" s="14" customFormat="1" ht="12.75">
      <c r="A38" s="6">
        <f t="shared" si="2"/>
        <v>34</v>
      </c>
      <c r="B38" s="6" t="s">
        <v>74</v>
      </c>
      <c r="C38" s="7" t="s">
        <v>46</v>
      </c>
      <c r="D38" s="7"/>
      <c r="E38" s="12">
        <v>7.65</v>
      </c>
      <c r="F38" s="13">
        <f t="shared" si="3"/>
        <v>22.950000000000003</v>
      </c>
      <c r="G38" s="16"/>
      <c r="H38" s="16"/>
      <c r="I38" s="16">
        <v>20</v>
      </c>
      <c r="J38" s="16"/>
      <c r="K38" s="16">
        <v>1</v>
      </c>
      <c r="L38" s="16"/>
      <c r="M38" s="40" t="s">
        <v>19</v>
      </c>
      <c r="N38" s="52">
        <f t="shared" si="1"/>
        <v>43.95</v>
      </c>
    </row>
    <row r="39" spans="1:14" s="14" customFormat="1" ht="17.25">
      <c r="A39" s="6">
        <f t="shared" si="2"/>
        <v>35</v>
      </c>
      <c r="B39" s="6" t="s">
        <v>148</v>
      </c>
      <c r="C39" s="7" t="s">
        <v>32</v>
      </c>
      <c r="D39" s="7" t="s">
        <v>149</v>
      </c>
      <c r="E39" s="12">
        <v>6.2</v>
      </c>
      <c r="F39" s="13">
        <f t="shared" si="3"/>
        <v>18.6</v>
      </c>
      <c r="G39" s="16"/>
      <c r="H39" s="16"/>
      <c r="I39" s="16">
        <v>20</v>
      </c>
      <c r="J39" s="16"/>
      <c r="K39" s="16"/>
      <c r="L39" s="16">
        <v>5</v>
      </c>
      <c r="M39" s="40" t="s">
        <v>19</v>
      </c>
      <c r="N39" s="52">
        <f t="shared" si="1"/>
        <v>43.6</v>
      </c>
    </row>
    <row r="40" spans="1:14" s="14" customFormat="1" ht="25.5">
      <c r="A40" s="6">
        <f t="shared" si="2"/>
        <v>36</v>
      </c>
      <c r="B40" s="6" t="s">
        <v>90</v>
      </c>
      <c r="C40" s="7" t="s">
        <v>26</v>
      </c>
      <c r="D40" s="7"/>
      <c r="E40" s="12">
        <v>7.53</v>
      </c>
      <c r="F40" s="13">
        <f t="shared" si="3"/>
        <v>22.59</v>
      </c>
      <c r="G40" s="16"/>
      <c r="H40" s="16"/>
      <c r="I40" s="16">
        <v>20</v>
      </c>
      <c r="J40" s="16"/>
      <c r="K40" s="16">
        <v>1</v>
      </c>
      <c r="L40" s="16"/>
      <c r="M40" s="40" t="s">
        <v>19</v>
      </c>
      <c r="N40" s="52">
        <f t="shared" si="1"/>
        <v>43.59</v>
      </c>
    </row>
    <row r="41" spans="1:14" s="14" customFormat="1" ht="17.25">
      <c r="A41" s="6">
        <f t="shared" si="2"/>
        <v>37</v>
      </c>
      <c r="B41" s="6" t="s">
        <v>129</v>
      </c>
      <c r="C41" s="7" t="s">
        <v>35</v>
      </c>
      <c r="D41" s="7"/>
      <c r="E41" s="12">
        <v>7.5</v>
      </c>
      <c r="F41" s="13">
        <f t="shared" si="3"/>
        <v>22.5</v>
      </c>
      <c r="G41" s="16"/>
      <c r="H41" s="16"/>
      <c r="I41" s="16">
        <v>20</v>
      </c>
      <c r="J41" s="16"/>
      <c r="K41" s="16">
        <v>1</v>
      </c>
      <c r="L41" s="16"/>
      <c r="M41" s="40" t="s">
        <v>19</v>
      </c>
      <c r="N41" s="52">
        <f t="shared" si="1"/>
        <v>43.5</v>
      </c>
    </row>
    <row r="42" spans="1:14" s="14" customFormat="1" ht="28.5" customHeight="1">
      <c r="A42" s="6">
        <f t="shared" si="2"/>
        <v>38</v>
      </c>
      <c r="B42" s="6" t="s">
        <v>29</v>
      </c>
      <c r="C42" s="7" t="s">
        <v>23</v>
      </c>
      <c r="D42" s="7" t="s">
        <v>199</v>
      </c>
      <c r="E42" s="12">
        <v>7.33</v>
      </c>
      <c r="F42" s="13">
        <f t="shared" si="3"/>
        <v>21.990000000000002</v>
      </c>
      <c r="G42" s="16"/>
      <c r="H42" s="16"/>
      <c r="I42" s="16">
        <v>20</v>
      </c>
      <c r="J42" s="16"/>
      <c r="K42" s="16">
        <v>1</v>
      </c>
      <c r="L42" s="16"/>
      <c r="M42" s="40" t="s">
        <v>19</v>
      </c>
      <c r="N42" s="52">
        <f t="shared" si="1"/>
        <v>42.99</v>
      </c>
    </row>
    <row r="43" spans="1:14" s="14" customFormat="1" ht="30.75" customHeight="1">
      <c r="A43" s="6">
        <f t="shared" si="2"/>
        <v>39</v>
      </c>
      <c r="B43" s="6" t="s">
        <v>70</v>
      </c>
      <c r="C43" s="7" t="s">
        <v>26</v>
      </c>
      <c r="D43" s="7" t="s">
        <v>35</v>
      </c>
      <c r="E43" s="12">
        <v>7.59</v>
      </c>
      <c r="F43" s="13">
        <f t="shared" si="3"/>
        <v>22.77</v>
      </c>
      <c r="G43" s="16"/>
      <c r="H43" s="16"/>
      <c r="I43" s="16">
        <v>20</v>
      </c>
      <c r="J43" s="16"/>
      <c r="K43" s="16"/>
      <c r="L43" s="16"/>
      <c r="M43" s="40" t="s">
        <v>19</v>
      </c>
      <c r="N43" s="52">
        <f t="shared" si="1"/>
        <v>42.769999999999996</v>
      </c>
    </row>
    <row r="44" spans="1:14" s="14" customFormat="1" ht="12.75">
      <c r="A44" s="6">
        <f t="shared" si="2"/>
        <v>40</v>
      </c>
      <c r="B44" s="6" t="s">
        <v>49</v>
      </c>
      <c r="C44" s="7" t="s">
        <v>18</v>
      </c>
      <c r="D44" s="7"/>
      <c r="E44" s="12">
        <v>7.25</v>
      </c>
      <c r="F44" s="13">
        <f t="shared" si="3"/>
        <v>21.75</v>
      </c>
      <c r="G44" s="16"/>
      <c r="H44" s="16"/>
      <c r="I44" s="16">
        <v>20</v>
      </c>
      <c r="J44" s="16"/>
      <c r="K44" s="16">
        <v>1</v>
      </c>
      <c r="L44" s="16"/>
      <c r="M44" s="40" t="s">
        <v>19</v>
      </c>
      <c r="N44" s="52">
        <f t="shared" si="1"/>
        <v>42.75</v>
      </c>
    </row>
    <row r="45" spans="1:14" s="14" customFormat="1" ht="12.75">
      <c r="A45" s="6">
        <f t="shared" si="2"/>
        <v>41</v>
      </c>
      <c r="B45" s="6" t="s">
        <v>53</v>
      </c>
      <c r="C45" s="7" t="s">
        <v>54</v>
      </c>
      <c r="D45" s="7"/>
      <c r="E45" s="12">
        <v>7.55</v>
      </c>
      <c r="F45" s="13">
        <f t="shared" si="3"/>
        <v>22.65</v>
      </c>
      <c r="G45" s="16"/>
      <c r="H45" s="16"/>
      <c r="I45" s="16">
        <v>20</v>
      </c>
      <c r="J45" s="16"/>
      <c r="K45" s="16"/>
      <c r="L45" s="16"/>
      <c r="M45" s="40" t="s">
        <v>19</v>
      </c>
      <c r="N45" s="52">
        <f t="shared" si="1"/>
        <v>42.65</v>
      </c>
    </row>
    <row r="46" spans="1:14" s="14" customFormat="1" ht="21" customHeight="1">
      <c r="A46" s="6">
        <f t="shared" si="2"/>
        <v>42</v>
      </c>
      <c r="B46" s="6" t="s">
        <v>162</v>
      </c>
      <c r="C46" s="7" t="s">
        <v>23</v>
      </c>
      <c r="D46" s="7" t="s">
        <v>40</v>
      </c>
      <c r="E46" s="12">
        <v>7.55</v>
      </c>
      <c r="F46" s="13">
        <f t="shared" si="3"/>
        <v>22.65</v>
      </c>
      <c r="G46" s="16"/>
      <c r="H46" s="16"/>
      <c r="I46" s="16">
        <v>20</v>
      </c>
      <c r="J46" s="16"/>
      <c r="K46" s="16"/>
      <c r="L46" s="16"/>
      <c r="M46" s="40" t="s">
        <v>19</v>
      </c>
      <c r="N46" s="52">
        <f t="shared" si="1"/>
        <v>42.65</v>
      </c>
    </row>
    <row r="47" spans="1:14" s="14" customFormat="1" ht="30" customHeight="1">
      <c r="A47" s="6">
        <f t="shared" si="2"/>
        <v>43</v>
      </c>
      <c r="B47" s="6" t="s">
        <v>97</v>
      </c>
      <c r="C47" s="7" t="s">
        <v>26</v>
      </c>
      <c r="D47" s="7" t="s">
        <v>35</v>
      </c>
      <c r="E47" s="12">
        <v>7.52</v>
      </c>
      <c r="F47" s="13">
        <f t="shared" si="3"/>
        <v>22.56</v>
      </c>
      <c r="G47" s="16"/>
      <c r="H47" s="16"/>
      <c r="I47" s="16">
        <v>20</v>
      </c>
      <c r="J47" s="16"/>
      <c r="K47" s="16"/>
      <c r="L47" s="16"/>
      <c r="M47" s="40" t="s">
        <v>19</v>
      </c>
      <c r="N47" s="52">
        <f t="shared" si="1"/>
        <v>42.56</v>
      </c>
    </row>
    <row r="48" spans="1:14" s="14" customFormat="1" ht="12.75">
      <c r="A48" s="6">
        <f t="shared" si="2"/>
        <v>44</v>
      </c>
      <c r="B48" s="6" t="s">
        <v>99</v>
      </c>
      <c r="C48" s="7" t="s">
        <v>17</v>
      </c>
      <c r="D48" s="7"/>
      <c r="E48" s="12">
        <v>7.18</v>
      </c>
      <c r="F48" s="13">
        <f t="shared" si="3"/>
        <v>21.54</v>
      </c>
      <c r="G48" s="16"/>
      <c r="H48" s="16"/>
      <c r="I48" s="16">
        <v>20</v>
      </c>
      <c r="J48" s="16"/>
      <c r="K48" s="16">
        <v>1</v>
      </c>
      <c r="L48" s="16"/>
      <c r="M48" s="40" t="s">
        <v>19</v>
      </c>
      <c r="N48" s="52">
        <f t="shared" si="1"/>
        <v>42.54</v>
      </c>
    </row>
    <row r="49" spans="1:14" s="14" customFormat="1" ht="30" customHeight="1">
      <c r="A49" s="6">
        <f t="shared" si="2"/>
        <v>45</v>
      </c>
      <c r="B49" s="6" t="s">
        <v>174</v>
      </c>
      <c r="C49" s="7" t="s">
        <v>23</v>
      </c>
      <c r="D49" s="7" t="s">
        <v>26</v>
      </c>
      <c r="E49" s="12">
        <v>7.5</v>
      </c>
      <c r="F49" s="13">
        <f t="shared" si="3"/>
        <v>22.5</v>
      </c>
      <c r="G49" s="16"/>
      <c r="H49" s="16"/>
      <c r="I49" s="16">
        <v>20</v>
      </c>
      <c r="J49" s="16"/>
      <c r="K49" s="16"/>
      <c r="L49" s="16"/>
      <c r="M49" s="40" t="s">
        <v>19</v>
      </c>
      <c r="N49" s="52">
        <f t="shared" si="1"/>
        <v>42.5</v>
      </c>
    </row>
    <row r="50" spans="1:14" s="14" customFormat="1" ht="17.25">
      <c r="A50" s="6">
        <f t="shared" si="2"/>
        <v>46</v>
      </c>
      <c r="B50" s="6" t="s">
        <v>80</v>
      </c>
      <c r="C50" s="7" t="s">
        <v>35</v>
      </c>
      <c r="D50" s="7"/>
      <c r="E50" s="12">
        <v>7.43</v>
      </c>
      <c r="F50" s="13">
        <f t="shared" si="3"/>
        <v>22.29</v>
      </c>
      <c r="G50" s="16"/>
      <c r="H50" s="16"/>
      <c r="I50" s="16">
        <v>20</v>
      </c>
      <c r="J50" s="16"/>
      <c r="K50" s="16"/>
      <c r="L50" s="16"/>
      <c r="M50" s="40" t="s">
        <v>19</v>
      </c>
      <c r="N50" s="52">
        <f t="shared" si="1"/>
        <v>42.29</v>
      </c>
    </row>
    <row r="51" spans="1:14" s="14" customFormat="1" ht="12.75">
      <c r="A51" s="6">
        <f t="shared" si="2"/>
        <v>47</v>
      </c>
      <c r="B51" s="6" t="s">
        <v>178</v>
      </c>
      <c r="C51" s="7" t="s">
        <v>42</v>
      </c>
      <c r="D51" s="7"/>
      <c r="E51" s="12">
        <v>7.42</v>
      </c>
      <c r="F51" s="13">
        <f aca="true" t="shared" si="4" ref="F51:F80">E51*3</f>
        <v>22.259999999999998</v>
      </c>
      <c r="G51" s="16"/>
      <c r="H51" s="16"/>
      <c r="I51" s="16">
        <v>20</v>
      </c>
      <c r="J51" s="16"/>
      <c r="K51" s="16"/>
      <c r="L51" s="16"/>
      <c r="M51" s="40" t="s">
        <v>19</v>
      </c>
      <c r="N51" s="52">
        <f t="shared" si="1"/>
        <v>42.26</v>
      </c>
    </row>
    <row r="52" spans="1:14" s="14" customFormat="1" ht="25.5">
      <c r="A52" s="6">
        <f t="shared" si="2"/>
        <v>48</v>
      </c>
      <c r="B52" s="6" t="s">
        <v>146</v>
      </c>
      <c r="C52" s="7" t="s">
        <v>76</v>
      </c>
      <c r="D52" s="7"/>
      <c r="E52" s="12">
        <v>7.41</v>
      </c>
      <c r="F52" s="13">
        <f t="shared" si="4"/>
        <v>22.23</v>
      </c>
      <c r="G52" s="16"/>
      <c r="H52" s="16"/>
      <c r="I52" s="16">
        <v>20</v>
      </c>
      <c r="J52" s="16"/>
      <c r="K52" s="16"/>
      <c r="L52" s="16"/>
      <c r="M52" s="40" t="s">
        <v>19</v>
      </c>
      <c r="N52" s="52">
        <f aca="true" t="shared" si="5" ref="N52:N106">F52+G52+H52+I52+J52+K52+L52</f>
        <v>42.230000000000004</v>
      </c>
    </row>
    <row r="53" spans="1:14" s="14" customFormat="1" ht="12.75">
      <c r="A53" s="6">
        <f t="shared" si="2"/>
        <v>49</v>
      </c>
      <c r="B53" s="6" t="s">
        <v>181</v>
      </c>
      <c r="C53" s="7" t="s">
        <v>46</v>
      </c>
      <c r="D53" s="7"/>
      <c r="E53" s="12">
        <v>7.36</v>
      </c>
      <c r="F53" s="13">
        <f t="shared" si="4"/>
        <v>22.080000000000002</v>
      </c>
      <c r="G53" s="16"/>
      <c r="H53" s="16"/>
      <c r="I53" s="16">
        <v>20</v>
      </c>
      <c r="J53" s="16"/>
      <c r="K53" s="16"/>
      <c r="L53" s="16"/>
      <c r="M53" s="40" t="s">
        <v>19</v>
      </c>
      <c r="N53" s="52">
        <f t="shared" si="5"/>
        <v>42.08</v>
      </c>
    </row>
    <row r="54" spans="1:14" s="14" customFormat="1" ht="21" customHeight="1">
      <c r="A54" s="6">
        <f t="shared" si="2"/>
        <v>50</v>
      </c>
      <c r="B54" s="6" t="s">
        <v>73</v>
      </c>
      <c r="C54" s="7" t="s">
        <v>23</v>
      </c>
      <c r="D54" s="7" t="s">
        <v>66</v>
      </c>
      <c r="E54" s="12">
        <v>7</v>
      </c>
      <c r="F54" s="13">
        <f t="shared" si="4"/>
        <v>21</v>
      </c>
      <c r="G54" s="16"/>
      <c r="H54" s="16"/>
      <c r="I54" s="16">
        <v>20</v>
      </c>
      <c r="J54" s="16"/>
      <c r="K54" s="16">
        <v>1</v>
      </c>
      <c r="L54" s="16"/>
      <c r="M54" s="40" t="s">
        <v>19</v>
      </c>
      <c r="N54" s="52">
        <f t="shared" si="5"/>
        <v>42</v>
      </c>
    </row>
    <row r="55" spans="1:14" s="14" customFormat="1" ht="12.75">
      <c r="A55" s="6">
        <f t="shared" si="2"/>
        <v>51</v>
      </c>
      <c r="B55" s="6" t="s">
        <v>113</v>
      </c>
      <c r="C55" s="7" t="s">
        <v>42</v>
      </c>
      <c r="D55" s="7"/>
      <c r="E55" s="12">
        <v>6.99</v>
      </c>
      <c r="F55" s="13">
        <f t="shared" si="4"/>
        <v>20.97</v>
      </c>
      <c r="G55" s="16"/>
      <c r="H55" s="16"/>
      <c r="I55" s="16">
        <v>20</v>
      </c>
      <c r="J55" s="16"/>
      <c r="K55" s="16">
        <v>1</v>
      </c>
      <c r="L55" s="16"/>
      <c r="M55" s="40" t="s">
        <v>19</v>
      </c>
      <c r="N55" s="52">
        <f t="shared" si="5"/>
        <v>41.97</v>
      </c>
    </row>
    <row r="56" spans="1:14" s="14" customFormat="1" ht="25.5">
      <c r="A56" s="6">
        <f t="shared" si="2"/>
        <v>52</v>
      </c>
      <c r="B56" s="6" t="s">
        <v>81</v>
      </c>
      <c r="C56" s="7" t="s">
        <v>18</v>
      </c>
      <c r="D56" s="7" t="s">
        <v>82</v>
      </c>
      <c r="E56" s="12">
        <v>7.32</v>
      </c>
      <c r="F56" s="13">
        <f t="shared" si="4"/>
        <v>21.96</v>
      </c>
      <c r="G56" s="16"/>
      <c r="H56" s="16"/>
      <c r="I56" s="16">
        <v>20</v>
      </c>
      <c r="J56" s="16"/>
      <c r="K56" s="16"/>
      <c r="L56" s="16"/>
      <c r="M56" s="40" t="s">
        <v>19</v>
      </c>
      <c r="N56" s="52">
        <f t="shared" si="5"/>
        <v>41.96</v>
      </c>
    </row>
    <row r="57" spans="1:14" s="14" customFormat="1" ht="21" customHeight="1">
      <c r="A57" s="6">
        <f t="shared" si="2"/>
        <v>53</v>
      </c>
      <c r="B57" s="6" t="s">
        <v>144</v>
      </c>
      <c r="C57" s="7" t="s">
        <v>23</v>
      </c>
      <c r="D57" s="7"/>
      <c r="E57" s="12">
        <v>7.31</v>
      </c>
      <c r="F57" s="13">
        <f t="shared" si="4"/>
        <v>21.93</v>
      </c>
      <c r="G57" s="16"/>
      <c r="H57" s="16"/>
      <c r="I57" s="16">
        <v>20</v>
      </c>
      <c r="J57" s="16"/>
      <c r="K57" s="16"/>
      <c r="L57" s="16"/>
      <c r="M57" s="40" t="s">
        <v>19</v>
      </c>
      <c r="N57" s="52">
        <f t="shared" si="5"/>
        <v>41.93</v>
      </c>
    </row>
    <row r="58" spans="1:14" s="14" customFormat="1" ht="30" customHeight="1">
      <c r="A58" s="6">
        <f t="shared" si="2"/>
        <v>54</v>
      </c>
      <c r="B58" s="6" t="s">
        <v>165</v>
      </c>
      <c r="C58" s="7" t="s">
        <v>76</v>
      </c>
      <c r="D58" s="7"/>
      <c r="E58" s="12">
        <v>7.29</v>
      </c>
      <c r="F58" s="13">
        <f t="shared" si="4"/>
        <v>21.87</v>
      </c>
      <c r="G58" s="16"/>
      <c r="H58" s="16"/>
      <c r="I58" s="16">
        <v>20</v>
      </c>
      <c r="J58" s="16"/>
      <c r="K58" s="16"/>
      <c r="L58" s="16"/>
      <c r="M58" s="40" t="s">
        <v>19</v>
      </c>
      <c r="N58" s="52">
        <f t="shared" si="5"/>
        <v>41.870000000000005</v>
      </c>
    </row>
    <row r="59" spans="1:14" s="14" customFormat="1" ht="12.75">
      <c r="A59" s="6">
        <f t="shared" si="2"/>
        <v>55</v>
      </c>
      <c r="B59" s="6" t="s">
        <v>175</v>
      </c>
      <c r="C59" s="7" t="s">
        <v>42</v>
      </c>
      <c r="D59" s="7" t="s">
        <v>176</v>
      </c>
      <c r="E59" s="12">
        <v>6.95</v>
      </c>
      <c r="F59" s="13">
        <f t="shared" si="4"/>
        <v>20.85</v>
      </c>
      <c r="G59" s="16"/>
      <c r="H59" s="16"/>
      <c r="I59" s="16">
        <v>20</v>
      </c>
      <c r="J59" s="16"/>
      <c r="K59" s="16">
        <v>1</v>
      </c>
      <c r="L59" s="16"/>
      <c r="M59" s="40" t="s">
        <v>19</v>
      </c>
      <c r="N59" s="52">
        <f t="shared" si="5"/>
        <v>41.85</v>
      </c>
    </row>
    <row r="60" spans="1:14" s="14" customFormat="1" ht="17.25">
      <c r="A60" s="6">
        <f t="shared" si="2"/>
        <v>56</v>
      </c>
      <c r="B60" s="6" t="s">
        <v>159</v>
      </c>
      <c r="C60" s="7" t="s">
        <v>35</v>
      </c>
      <c r="D60" s="7" t="s">
        <v>46</v>
      </c>
      <c r="E60" s="12">
        <v>7.28</v>
      </c>
      <c r="F60" s="13">
        <f t="shared" si="4"/>
        <v>21.84</v>
      </c>
      <c r="G60" s="16"/>
      <c r="H60" s="16"/>
      <c r="I60" s="16">
        <v>20</v>
      </c>
      <c r="J60" s="16"/>
      <c r="K60" s="16"/>
      <c r="L60" s="16"/>
      <c r="M60" s="40" t="s">
        <v>19</v>
      </c>
      <c r="N60" s="52">
        <f t="shared" si="5"/>
        <v>41.84</v>
      </c>
    </row>
    <row r="61" spans="1:14" s="14" customFormat="1" ht="12.75">
      <c r="A61" s="6">
        <f t="shared" si="2"/>
        <v>57</v>
      </c>
      <c r="B61" s="6" t="s">
        <v>100</v>
      </c>
      <c r="C61" s="7" t="s">
        <v>18</v>
      </c>
      <c r="D61" s="7"/>
      <c r="E61" s="12">
        <v>6.94</v>
      </c>
      <c r="F61" s="13">
        <f t="shared" si="4"/>
        <v>20.82</v>
      </c>
      <c r="G61" s="16"/>
      <c r="H61" s="16"/>
      <c r="I61" s="16">
        <v>20</v>
      </c>
      <c r="J61" s="16"/>
      <c r="K61" s="16">
        <v>1</v>
      </c>
      <c r="L61" s="16"/>
      <c r="M61" s="40" t="s">
        <v>19</v>
      </c>
      <c r="N61" s="52">
        <f t="shared" si="5"/>
        <v>41.82</v>
      </c>
    </row>
    <row r="62" spans="1:14" s="14" customFormat="1" ht="12.75">
      <c r="A62" s="6">
        <f t="shared" si="2"/>
        <v>58</v>
      </c>
      <c r="B62" s="6" t="s">
        <v>87</v>
      </c>
      <c r="C62" s="7" t="s">
        <v>46</v>
      </c>
      <c r="D62" s="7"/>
      <c r="E62" s="12">
        <v>7.23</v>
      </c>
      <c r="F62" s="13">
        <f t="shared" si="4"/>
        <v>21.69</v>
      </c>
      <c r="G62" s="16"/>
      <c r="H62" s="16"/>
      <c r="I62" s="16">
        <v>20</v>
      </c>
      <c r="J62" s="16"/>
      <c r="K62" s="16"/>
      <c r="L62" s="16"/>
      <c r="M62" s="40" t="s">
        <v>19</v>
      </c>
      <c r="N62" s="52">
        <f t="shared" si="5"/>
        <v>41.69</v>
      </c>
    </row>
    <row r="63" spans="1:14" s="14" customFormat="1" ht="12.75">
      <c r="A63" s="6">
        <f t="shared" si="2"/>
        <v>59</v>
      </c>
      <c r="B63" s="6" t="s">
        <v>94</v>
      </c>
      <c r="C63" s="7" t="s">
        <v>46</v>
      </c>
      <c r="D63" s="7"/>
      <c r="E63" s="12">
        <v>7.16</v>
      </c>
      <c r="F63" s="13">
        <f t="shared" si="4"/>
        <v>21.48</v>
      </c>
      <c r="G63" s="16"/>
      <c r="H63" s="16"/>
      <c r="I63" s="16">
        <v>20</v>
      </c>
      <c r="J63" s="16"/>
      <c r="K63" s="16"/>
      <c r="L63" s="16"/>
      <c r="M63" s="40" t="s">
        <v>19</v>
      </c>
      <c r="N63" s="52">
        <f t="shared" si="5"/>
        <v>41.480000000000004</v>
      </c>
    </row>
    <row r="64" spans="1:14" s="14" customFormat="1" ht="12.75">
      <c r="A64" s="6">
        <f t="shared" si="2"/>
        <v>60</v>
      </c>
      <c r="B64" s="6" t="s">
        <v>163</v>
      </c>
      <c r="C64" s="7" t="s">
        <v>46</v>
      </c>
      <c r="D64" s="7"/>
      <c r="E64" s="12">
        <v>7.14</v>
      </c>
      <c r="F64" s="13">
        <f t="shared" si="4"/>
        <v>21.419999999999998</v>
      </c>
      <c r="G64" s="16"/>
      <c r="H64" s="16"/>
      <c r="I64" s="16">
        <v>20</v>
      </c>
      <c r="J64" s="16"/>
      <c r="K64" s="16"/>
      <c r="L64" s="16"/>
      <c r="M64" s="40" t="s">
        <v>19</v>
      </c>
      <c r="N64" s="52">
        <f t="shared" si="5"/>
        <v>41.42</v>
      </c>
    </row>
    <row r="65" spans="1:14" s="14" customFormat="1" ht="12.75">
      <c r="A65" s="6">
        <f t="shared" si="2"/>
        <v>61</v>
      </c>
      <c r="B65" s="6" t="s">
        <v>52</v>
      </c>
      <c r="C65" s="7" t="s">
        <v>46</v>
      </c>
      <c r="D65" s="7"/>
      <c r="E65" s="12">
        <v>6.79</v>
      </c>
      <c r="F65" s="13">
        <f t="shared" si="4"/>
        <v>20.37</v>
      </c>
      <c r="G65" s="16"/>
      <c r="H65" s="16"/>
      <c r="I65" s="16">
        <v>20</v>
      </c>
      <c r="J65" s="16"/>
      <c r="K65" s="16">
        <v>1</v>
      </c>
      <c r="L65" s="16"/>
      <c r="M65" s="40" t="s">
        <v>19</v>
      </c>
      <c r="N65" s="52">
        <f t="shared" si="5"/>
        <v>41.370000000000005</v>
      </c>
    </row>
    <row r="66" spans="1:14" s="14" customFormat="1" ht="30" customHeight="1">
      <c r="A66" s="6">
        <f aca="true" t="shared" si="6" ref="A66:A106">A65+1</f>
        <v>62</v>
      </c>
      <c r="B66" s="6" t="s">
        <v>75</v>
      </c>
      <c r="C66" s="7" t="s">
        <v>17</v>
      </c>
      <c r="D66" s="7" t="s">
        <v>76</v>
      </c>
      <c r="E66" s="12">
        <v>7.12</v>
      </c>
      <c r="F66" s="13">
        <f t="shared" si="4"/>
        <v>21.36</v>
      </c>
      <c r="G66" s="16"/>
      <c r="H66" s="16"/>
      <c r="I66" s="16">
        <v>20</v>
      </c>
      <c r="J66" s="16"/>
      <c r="K66" s="16"/>
      <c r="L66" s="16"/>
      <c r="M66" s="40" t="s">
        <v>19</v>
      </c>
      <c r="N66" s="52">
        <f t="shared" si="5"/>
        <v>41.36</v>
      </c>
    </row>
    <row r="67" spans="1:14" s="14" customFormat="1" ht="19.5" customHeight="1">
      <c r="A67" s="6">
        <f t="shared" si="6"/>
        <v>63</v>
      </c>
      <c r="B67" s="6" t="s">
        <v>69</v>
      </c>
      <c r="C67" s="7" t="s">
        <v>23</v>
      </c>
      <c r="D67" s="7"/>
      <c r="E67" s="12">
        <v>7.02</v>
      </c>
      <c r="F67" s="13">
        <f t="shared" si="4"/>
        <v>21.06</v>
      </c>
      <c r="G67" s="16"/>
      <c r="H67" s="16"/>
      <c r="I67" s="16">
        <v>20</v>
      </c>
      <c r="J67" s="16"/>
      <c r="K67" s="16"/>
      <c r="L67" s="16"/>
      <c r="M67" s="40" t="s">
        <v>19</v>
      </c>
      <c r="N67" s="52">
        <f t="shared" si="5"/>
        <v>41.06</v>
      </c>
    </row>
    <row r="68" spans="1:14" s="14" customFormat="1" ht="17.25">
      <c r="A68" s="6">
        <f t="shared" si="6"/>
        <v>64</v>
      </c>
      <c r="B68" s="6" t="s">
        <v>150</v>
      </c>
      <c r="C68" s="7" t="s">
        <v>35</v>
      </c>
      <c r="D68" s="7"/>
      <c r="E68" s="12">
        <v>7.02</v>
      </c>
      <c r="F68" s="13">
        <f t="shared" si="4"/>
        <v>21.06</v>
      </c>
      <c r="G68" s="16"/>
      <c r="H68" s="16"/>
      <c r="I68" s="16">
        <v>20</v>
      </c>
      <c r="J68" s="16"/>
      <c r="K68" s="16"/>
      <c r="L68" s="16"/>
      <c r="M68" s="40" t="s">
        <v>19</v>
      </c>
      <c r="N68" s="52">
        <f t="shared" si="5"/>
        <v>41.06</v>
      </c>
    </row>
    <row r="69" spans="1:14" s="14" customFormat="1" ht="12.75">
      <c r="A69" s="6">
        <f t="shared" si="6"/>
        <v>65</v>
      </c>
      <c r="B69" s="6" t="s">
        <v>167</v>
      </c>
      <c r="C69" s="7" t="s">
        <v>17</v>
      </c>
      <c r="D69" s="7"/>
      <c r="E69" s="12">
        <v>7.01</v>
      </c>
      <c r="F69" s="13">
        <f t="shared" si="4"/>
        <v>21.03</v>
      </c>
      <c r="G69" s="16"/>
      <c r="H69" s="16"/>
      <c r="I69" s="16">
        <v>20</v>
      </c>
      <c r="J69" s="16"/>
      <c r="K69" s="16"/>
      <c r="L69" s="16"/>
      <c r="M69" s="40" t="s">
        <v>19</v>
      </c>
      <c r="N69" s="52">
        <f t="shared" si="5"/>
        <v>41.03</v>
      </c>
    </row>
    <row r="70" spans="1:14" s="14" customFormat="1" ht="12.75">
      <c r="A70" s="6">
        <f t="shared" si="6"/>
        <v>66</v>
      </c>
      <c r="B70" s="6" t="s">
        <v>51</v>
      </c>
      <c r="C70" s="7" t="s">
        <v>42</v>
      </c>
      <c r="D70" s="7" t="s">
        <v>40</v>
      </c>
      <c r="E70" s="12">
        <v>7</v>
      </c>
      <c r="F70" s="13">
        <f t="shared" si="4"/>
        <v>21</v>
      </c>
      <c r="G70" s="16"/>
      <c r="H70" s="16"/>
      <c r="I70" s="16">
        <v>20</v>
      </c>
      <c r="J70" s="16"/>
      <c r="K70" s="16"/>
      <c r="L70" s="16"/>
      <c r="M70" s="40" t="s">
        <v>19</v>
      </c>
      <c r="N70" s="52">
        <f t="shared" si="5"/>
        <v>41</v>
      </c>
    </row>
    <row r="71" spans="1:14" s="14" customFormat="1" ht="20.25" customHeight="1">
      <c r="A71" s="6">
        <f t="shared" si="6"/>
        <v>67</v>
      </c>
      <c r="B71" s="6" t="s">
        <v>155</v>
      </c>
      <c r="C71" s="7" t="s">
        <v>32</v>
      </c>
      <c r="D71" s="7" t="s">
        <v>156</v>
      </c>
      <c r="E71" s="12">
        <v>7</v>
      </c>
      <c r="F71" s="13">
        <f t="shared" si="4"/>
        <v>21</v>
      </c>
      <c r="G71" s="16"/>
      <c r="H71" s="16"/>
      <c r="I71" s="16">
        <v>20</v>
      </c>
      <c r="J71" s="16"/>
      <c r="K71" s="16"/>
      <c r="L71" s="16"/>
      <c r="M71" s="40" t="s">
        <v>19</v>
      </c>
      <c r="N71" s="52">
        <f t="shared" si="5"/>
        <v>41</v>
      </c>
    </row>
    <row r="72" spans="1:14" s="14" customFormat="1" ht="12.75">
      <c r="A72" s="6">
        <f t="shared" si="6"/>
        <v>68</v>
      </c>
      <c r="B72" s="6" t="s">
        <v>56</v>
      </c>
      <c r="C72" s="7" t="s">
        <v>17</v>
      </c>
      <c r="D72" s="7"/>
      <c r="E72" s="12">
        <v>6.66</v>
      </c>
      <c r="F72" s="13">
        <f t="shared" si="4"/>
        <v>19.98</v>
      </c>
      <c r="G72" s="16"/>
      <c r="H72" s="16"/>
      <c r="I72" s="16">
        <v>20</v>
      </c>
      <c r="J72" s="16"/>
      <c r="K72" s="16">
        <v>1</v>
      </c>
      <c r="L72" s="16"/>
      <c r="M72" s="40" t="s">
        <v>19</v>
      </c>
      <c r="N72" s="52">
        <f t="shared" si="5"/>
        <v>40.980000000000004</v>
      </c>
    </row>
    <row r="73" spans="1:14" s="14" customFormat="1" ht="17.25">
      <c r="A73" s="6">
        <f t="shared" si="6"/>
        <v>69</v>
      </c>
      <c r="B73" s="6" t="s">
        <v>132</v>
      </c>
      <c r="C73" s="7" t="s">
        <v>35</v>
      </c>
      <c r="D73" s="7" t="s">
        <v>133</v>
      </c>
      <c r="E73" s="12">
        <v>6.94</v>
      </c>
      <c r="F73" s="13">
        <f t="shared" si="4"/>
        <v>20.82</v>
      </c>
      <c r="G73" s="16"/>
      <c r="H73" s="16"/>
      <c r="I73" s="16">
        <v>20</v>
      </c>
      <c r="J73" s="16"/>
      <c r="K73" s="16"/>
      <c r="L73" s="16"/>
      <c r="M73" s="40" t="s">
        <v>19</v>
      </c>
      <c r="N73" s="52">
        <f t="shared" si="5"/>
        <v>40.82</v>
      </c>
    </row>
    <row r="74" spans="1:14" s="14" customFormat="1" ht="17.25">
      <c r="A74" s="6">
        <f t="shared" si="6"/>
        <v>70</v>
      </c>
      <c r="B74" s="6" t="s">
        <v>93</v>
      </c>
      <c r="C74" s="7" t="s">
        <v>35</v>
      </c>
      <c r="D74" s="7"/>
      <c r="E74" s="12">
        <v>6.94</v>
      </c>
      <c r="F74" s="13">
        <f t="shared" si="4"/>
        <v>20.82</v>
      </c>
      <c r="G74" s="16"/>
      <c r="H74" s="16"/>
      <c r="I74" s="16">
        <v>20</v>
      </c>
      <c r="J74" s="16"/>
      <c r="K74" s="16"/>
      <c r="L74" s="16"/>
      <c r="M74" s="40" t="s">
        <v>19</v>
      </c>
      <c r="N74" s="52">
        <f t="shared" si="5"/>
        <v>40.82</v>
      </c>
    </row>
    <row r="75" spans="1:14" s="14" customFormat="1" ht="12.75">
      <c r="A75" s="6">
        <f t="shared" si="6"/>
        <v>71</v>
      </c>
      <c r="B75" s="6" t="s">
        <v>98</v>
      </c>
      <c r="C75" s="7" t="s">
        <v>21</v>
      </c>
      <c r="D75" s="7"/>
      <c r="E75" s="12">
        <v>6.6</v>
      </c>
      <c r="F75" s="13">
        <f t="shared" si="4"/>
        <v>19.799999999999997</v>
      </c>
      <c r="G75" s="16"/>
      <c r="H75" s="16"/>
      <c r="I75" s="16">
        <v>20</v>
      </c>
      <c r="J75" s="16"/>
      <c r="K75" s="16">
        <v>1</v>
      </c>
      <c r="L75" s="16"/>
      <c r="M75" s="40" t="s">
        <v>19</v>
      </c>
      <c r="N75" s="52">
        <f t="shared" si="5"/>
        <v>40.8</v>
      </c>
    </row>
    <row r="76" spans="1:14" s="14" customFormat="1" ht="12.75">
      <c r="A76" s="6">
        <f t="shared" si="6"/>
        <v>72</v>
      </c>
      <c r="B76" s="6" t="s">
        <v>152</v>
      </c>
      <c r="C76" s="7" t="s">
        <v>32</v>
      </c>
      <c r="D76" s="7"/>
      <c r="E76" s="12">
        <v>6.88</v>
      </c>
      <c r="F76" s="13">
        <f t="shared" si="4"/>
        <v>20.64</v>
      </c>
      <c r="G76" s="16"/>
      <c r="H76" s="16"/>
      <c r="I76" s="16">
        <v>20</v>
      </c>
      <c r="J76" s="16"/>
      <c r="K76" s="16"/>
      <c r="L76" s="16"/>
      <c r="M76" s="40" t="s">
        <v>19</v>
      </c>
      <c r="N76" s="52">
        <f t="shared" si="5"/>
        <v>40.64</v>
      </c>
    </row>
    <row r="77" spans="1:14" s="14" customFormat="1" ht="32.25" customHeight="1">
      <c r="A77" s="6">
        <f t="shared" si="6"/>
        <v>73</v>
      </c>
      <c r="B77" s="6" t="s">
        <v>119</v>
      </c>
      <c r="C77" s="7" t="s">
        <v>42</v>
      </c>
      <c r="D77" s="7" t="s">
        <v>76</v>
      </c>
      <c r="E77" s="12">
        <v>6.86</v>
      </c>
      <c r="F77" s="13">
        <f t="shared" si="4"/>
        <v>20.580000000000002</v>
      </c>
      <c r="G77" s="16"/>
      <c r="H77" s="16"/>
      <c r="I77" s="16">
        <v>20</v>
      </c>
      <c r="J77" s="16"/>
      <c r="K77" s="16"/>
      <c r="L77" s="16"/>
      <c r="M77" s="40" t="s">
        <v>19</v>
      </c>
      <c r="N77" s="52">
        <f t="shared" si="5"/>
        <v>40.58</v>
      </c>
    </row>
    <row r="78" spans="1:14" s="14" customFormat="1" ht="32.25" customHeight="1">
      <c r="A78" s="6">
        <f t="shared" si="6"/>
        <v>74</v>
      </c>
      <c r="B78" s="6" t="s">
        <v>157</v>
      </c>
      <c r="C78" s="7" t="s">
        <v>158</v>
      </c>
      <c r="D78" s="7"/>
      <c r="E78" s="12">
        <v>6.82</v>
      </c>
      <c r="F78" s="13">
        <f t="shared" si="4"/>
        <v>20.46</v>
      </c>
      <c r="G78" s="16"/>
      <c r="H78" s="16"/>
      <c r="I78" s="16">
        <v>20</v>
      </c>
      <c r="J78" s="16"/>
      <c r="K78" s="16"/>
      <c r="L78" s="16"/>
      <c r="M78" s="40" t="s">
        <v>19</v>
      </c>
      <c r="N78" s="52">
        <f t="shared" si="5"/>
        <v>40.46</v>
      </c>
    </row>
    <row r="79" spans="1:14" s="14" customFormat="1" ht="17.25">
      <c r="A79" s="6">
        <f t="shared" si="6"/>
        <v>75</v>
      </c>
      <c r="B79" s="6" t="s">
        <v>102</v>
      </c>
      <c r="C79" s="7" t="s">
        <v>103</v>
      </c>
      <c r="D79" s="7" t="s">
        <v>32</v>
      </c>
      <c r="E79" s="12">
        <v>6.8</v>
      </c>
      <c r="F79" s="13">
        <f t="shared" si="4"/>
        <v>20.4</v>
      </c>
      <c r="G79" s="16"/>
      <c r="H79" s="16"/>
      <c r="I79" s="16">
        <v>20</v>
      </c>
      <c r="J79" s="16"/>
      <c r="K79" s="16"/>
      <c r="L79" s="16"/>
      <c r="M79" s="40" t="s">
        <v>19</v>
      </c>
      <c r="N79" s="52">
        <f t="shared" si="5"/>
        <v>40.4</v>
      </c>
    </row>
    <row r="80" spans="1:14" s="14" customFormat="1" ht="17.25">
      <c r="A80" s="6">
        <f t="shared" si="6"/>
        <v>76</v>
      </c>
      <c r="B80" s="6" t="s">
        <v>120</v>
      </c>
      <c r="C80" s="7" t="s">
        <v>35</v>
      </c>
      <c r="D80" s="7"/>
      <c r="E80" s="12">
        <v>6.8</v>
      </c>
      <c r="F80" s="13">
        <f t="shared" si="4"/>
        <v>20.4</v>
      </c>
      <c r="G80" s="16"/>
      <c r="H80" s="16"/>
      <c r="I80" s="16">
        <v>20</v>
      </c>
      <c r="J80" s="16"/>
      <c r="K80" s="16"/>
      <c r="L80" s="16"/>
      <c r="M80" s="40" t="s">
        <v>19</v>
      </c>
      <c r="N80" s="52">
        <f t="shared" si="5"/>
        <v>40.4</v>
      </c>
    </row>
    <row r="81" spans="1:14" s="14" customFormat="1" ht="12.75">
      <c r="A81" s="6">
        <f t="shared" si="6"/>
        <v>77</v>
      </c>
      <c r="B81" s="6" t="s">
        <v>72</v>
      </c>
      <c r="C81" s="7" t="s">
        <v>21</v>
      </c>
      <c r="D81" s="7"/>
      <c r="E81" s="12">
        <v>6.8</v>
      </c>
      <c r="F81" s="13">
        <f aca="true" t="shared" si="7" ref="F81:F105">E81*3</f>
        <v>20.4</v>
      </c>
      <c r="G81" s="16"/>
      <c r="H81" s="16"/>
      <c r="I81" s="16">
        <v>20</v>
      </c>
      <c r="J81" s="16"/>
      <c r="K81" s="16"/>
      <c r="L81" s="16"/>
      <c r="M81" s="40" t="s">
        <v>19</v>
      </c>
      <c r="N81" s="52">
        <f t="shared" si="5"/>
        <v>40.4</v>
      </c>
    </row>
    <row r="82" spans="1:14" s="14" customFormat="1" ht="17.25">
      <c r="A82" s="6">
        <f t="shared" si="6"/>
        <v>78</v>
      </c>
      <c r="B82" s="6" t="s">
        <v>151</v>
      </c>
      <c r="C82" s="7" t="s">
        <v>23</v>
      </c>
      <c r="D82" s="7"/>
      <c r="E82" s="12">
        <v>6.75</v>
      </c>
      <c r="F82" s="13">
        <f t="shared" si="7"/>
        <v>20.25</v>
      </c>
      <c r="G82" s="16"/>
      <c r="H82" s="16"/>
      <c r="I82" s="16">
        <v>20</v>
      </c>
      <c r="J82" s="16"/>
      <c r="K82" s="16"/>
      <c r="L82" s="16"/>
      <c r="M82" s="40" t="s">
        <v>19</v>
      </c>
      <c r="N82" s="52">
        <f t="shared" si="5"/>
        <v>40.25</v>
      </c>
    </row>
    <row r="83" spans="1:14" s="14" customFormat="1" ht="12.75">
      <c r="A83" s="6">
        <f t="shared" si="6"/>
        <v>79</v>
      </c>
      <c r="B83" s="6" t="s">
        <v>114</v>
      </c>
      <c r="C83" s="7" t="s">
        <v>32</v>
      </c>
      <c r="D83" s="7"/>
      <c r="E83" s="12">
        <v>6.73</v>
      </c>
      <c r="F83" s="13">
        <f t="shared" si="7"/>
        <v>20.19</v>
      </c>
      <c r="G83" s="16"/>
      <c r="H83" s="16"/>
      <c r="I83" s="16">
        <v>20</v>
      </c>
      <c r="J83" s="16"/>
      <c r="K83" s="16"/>
      <c r="L83" s="16"/>
      <c r="M83" s="40" t="s">
        <v>19</v>
      </c>
      <c r="N83" s="52">
        <f t="shared" si="5"/>
        <v>40.19</v>
      </c>
    </row>
    <row r="84" spans="1:14" s="14" customFormat="1" ht="17.25">
      <c r="A84" s="6">
        <f t="shared" si="6"/>
        <v>80</v>
      </c>
      <c r="B84" s="6" t="s">
        <v>173</v>
      </c>
      <c r="C84" s="7" t="s">
        <v>35</v>
      </c>
      <c r="D84" s="7"/>
      <c r="E84" s="12">
        <v>6.73</v>
      </c>
      <c r="F84" s="13">
        <f t="shared" si="7"/>
        <v>20.19</v>
      </c>
      <c r="G84" s="16"/>
      <c r="H84" s="16"/>
      <c r="I84" s="16">
        <v>20</v>
      </c>
      <c r="J84" s="16"/>
      <c r="K84" s="16"/>
      <c r="L84" s="16"/>
      <c r="M84" s="40" t="s">
        <v>19</v>
      </c>
      <c r="N84" s="52">
        <f t="shared" si="5"/>
        <v>40.19</v>
      </c>
    </row>
    <row r="85" spans="1:14" s="14" customFormat="1" ht="17.25">
      <c r="A85" s="6">
        <f t="shared" si="6"/>
        <v>81</v>
      </c>
      <c r="B85" s="6" t="s">
        <v>177</v>
      </c>
      <c r="C85" s="7" t="s">
        <v>35</v>
      </c>
      <c r="D85" s="7"/>
      <c r="E85" s="12">
        <v>6.71</v>
      </c>
      <c r="F85" s="13">
        <f t="shared" si="7"/>
        <v>20.13</v>
      </c>
      <c r="G85" s="16"/>
      <c r="H85" s="16"/>
      <c r="I85" s="16">
        <v>20</v>
      </c>
      <c r="J85" s="16"/>
      <c r="K85" s="16"/>
      <c r="L85" s="16"/>
      <c r="M85" s="40" t="s">
        <v>19</v>
      </c>
      <c r="N85" s="52">
        <f t="shared" si="5"/>
        <v>40.129999999999995</v>
      </c>
    </row>
    <row r="86" spans="1:14" s="14" customFormat="1" ht="12.75">
      <c r="A86" s="6">
        <f t="shared" si="6"/>
        <v>82</v>
      </c>
      <c r="B86" s="6" t="s">
        <v>45</v>
      </c>
      <c r="C86" s="7" t="s">
        <v>18</v>
      </c>
      <c r="D86" s="7" t="s">
        <v>46</v>
      </c>
      <c r="E86" s="12">
        <v>6.37</v>
      </c>
      <c r="F86" s="13">
        <f t="shared" si="7"/>
        <v>19.11</v>
      </c>
      <c r="G86" s="16"/>
      <c r="H86" s="16"/>
      <c r="I86" s="16">
        <v>20</v>
      </c>
      <c r="J86" s="16"/>
      <c r="K86" s="16">
        <v>1</v>
      </c>
      <c r="L86" s="16"/>
      <c r="M86" s="40" t="s">
        <v>19</v>
      </c>
      <c r="N86" s="52">
        <f t="shared" si="5"/>
        <v>40.11</v>
      </c>
    </row>
    <row r="87" spans="1:14" s="14" customFormat="1" ht="12.75">
      <c r="A87" s="6">
        <f t="shared" si="6"/>
        <v>83</v>
      </c>
      <c r="B87" s="6" t="s">
        <v>122</v>
      </c>
      <c r="C87" s="7" t="s">
        <v>18</v>
      </c>
      <c r="D87" s="7"/>
      <c r="E87" s="12">
        <v>6.69</v>
      </c>
      <c r="F87" s="13">
        <f t="shared" si="7"/>
        <v>20.07</v>
      </c>
      <c r="G87" s="16"/>
      <c r="H87" s="16"/>
      <c r="I87" s="16">
        <v>20</v>
      </c>
      <c r="J87" s="16"/>
      <c r="K87" s="16"/>
      <c r="L87" s="16"/>
      <c r="M87" s="40" t="s">
        <v>19</v>
      </c>
      <c r="N87" s="52">
        <f t="shared" si="5"/>
        <v>40.07</v>
      </c>
    </row>
    <row r="88" spans="1:14" s="14" customFormat="1" ht="17.25">
      <c r="A88" s="6">
        <f t="shared" si="6"/>
        <v>84</v>
      </c>
      <c r="B88" s="6" t="s">
        <v>95</v>
      </c>
      <c r="C88" s="7" t="s">
        <v>35</v>
      </c>
      <c r="D88" s="7"/>
      <c r="E88" s="12">
        <v>6.67</v>
      </c>
      <c r="F88" s="13">
        <f t="shared" si="7"/>
        <v>20.009999999999998</v>
      </c>
      <c r="G88" s="16"/>
      <c r="H88" s="16"/>
      <c r="I88" s="16">
        <v>20</v>
      </c>
      <c r="J88" s="16"/>
      <c r="K88" s="16"/>
      <c r="L88" s="16"/>
      <c r="M88" s="40" t="s">
        <v>19</v>
      </c>
      <c r="N88" s="52">
        <f t="shared" si="5"/>
        <v>40.01</v>
      </c>
    </row>
    <row r="89" spans="1:14" s="14" customFormat="1" ht="25.5">
      <c r="A89" s="6">
        <f t="shared" si="6"/>
        <v>85</v>
      </c>
      <c r="B89" s="6" t="s">
        <v>115</v>
      </c>
      <c r="C89" s="7" t="s">
        <v>42</v>
      </c>
      <c r="D89" s="7" t="s">
        <v>191</v>
      </c>
      <c r="E89" s="12">
        <v>6.67</v>
      </c>
      <c r="F89" s="13">
        <f t="shared" si="7"/>
        <v>20.009999999999998</v>
      </c>
      <c r="G89" s="16"/>
      <c r="H89" s="16"/>
      <c r="I89" s="16">
        <v>20</v>
      </c>
      <c r="J89" s="16"/>
      <c r="K89" s="16"/>
      <c r="L89" s="16"/>
      <c r="M89" s="40" t="s">
        <v>19</v>
      </c>
      <c r="N89" s="52">
        <f t="shared" si="5"/>
        <v>40.01</v>
      </c>
    </row>
    <row r="90" spans="1:14" s="14" customFormat="1" ht="12.75">
      <c r="A90" s="6">
        <f t="shared" si="6"/>
        <v>86</v>
      </c>
      <c r="B90" s="6" t="s">
        <v>161</v>
      </c>
      <c r="C90" s="7" t="s">
        <v>46</v>
      </c>
      <c r="D90" s="7"/>
      <c r="E90" s="12">
        <v>6.67</v>
      </c>
      <c r="F90" s="13">
        <f t="shared" si="7"/>
        <v>20.009999999999998</v>
      </c>
      <c r="G90" s="16"/>
      <c r="H90" s="16"/>
      <c r="I90" s="16">
        <v>20</v>
      </c>
      <c r="J90" s="16"/>
      <c r="K90" s="16"/>
      <c r="L90" s="16"/>
      <c r="M90" s="40" t="s">
        <v>19</v>
      </c>
      <c r="N90" s="52">
        <f t="shared" si="5"/>
        <v>40.01</v>
      </c>
    </row>
    <row r="91" spans="1:14" s="14" customFormat="1" ht="30" customHeight="1">
      <c r="A91" s="6">
        <f t="shared" si="6"/>
        <v>87</v>
      </c>
      <c r="B91" s="6" t="s">
        <v>96</v>
      </c>
      <c r="C91" s="7" t="s">
        <v>26</v>
      </c>
      <c r="D91" s="7" t="s">
        <v>37</v>
      </c>
      <c r="E91" s="12">
        <v>6.5</v>
      </c>
      <c r="F91" s="13">
        <f t="shared" si="7"/>
        <v>19.5</v>
      </c>
      <c r="G91" s="16"/>
      <c r="H91" s="16"/>
      <c r="I91" s="16">
        <v>20</v>
      </c>
      <c r="J91" s="16"/>
      <c r="K91" s="16"/>
      <c r="L91" s="16"/>
      <c r="M91" s="40" t="s">
        <v>19</v>
      </c>
      <c r="N91" s="52">
        <f t="shared" si="5"/>
        <v>39.5</v>
      </c>
    </row>
    <row r="92" spans="1:14" s="14" customFormat="1" ht="12.75">
      <c r="A92" s="6">
        <f t="shared" si="6"/>
        <v>88</v>
      </c>
      <c r="B92" s="6" t="s">
        <v>68</v>
      </c>
      <c r="C92" s="7" t="s">
        <v>46</v>
      </c>
      <c r="D92" s="7" t="s">
        <v>17</v>
      </c>
      <c r="E92" s="12">
        <v>6.49</v>
      </c>
      <c r="F92" s="13">
        <f t="shared" si="7"/>
        <v>19.47</v>
      </c>
      <c r="G92" s="16"/>
      <c r="H92" s="16"/>
      <c r="I92" s="16">
        <v>20</v>
      </c>
      <c r="J92" s="16"/>
      <c r="K92" s="16"/>
      <c r="L92" s="16"/>
      <c r="M92" s="40" t="s">
        <v>19</v>
      </c>
      <c r="N92" s="52">
        <f t="shared" si="5"/>
        <v>39.47</v>
      </c>
    </row>
    <row r="93" spans="1:14" s="14" customFormat="1" ht="12.75">
      <c r="A93" s="6">
        <f t="shared" si="6"/>
        <v>89</v>
      </c>
      <c r="B93" s="6" t="s">
        <v>169</v>
      </c>
      <c r="C93" s="7" t="s">
        <v>17</v>
      </c>
      <c r="D93" s="7" t="s">
        <v>170</v>
      </c>
      <c r="E93" s="12">
        <v>6.43</v>
      </c>
      <c r="F93" s="13">
        <f t="shared" si="7"/>
        <v>19.29</v>
      </c>
      <c r="G93" s="16"/>
      <c r="H93" s="16"/>
      <c r="I93" s="16">
        <v>20</v>
      </c>
      <c r="J93" s="16"/>
      <c r="K93" s="16"/>
      <c r="L93" s="16"/>
      <c r="M93" s="40" t="s">
        <v>19</v>
      </c>
      <c r="N93" s="52">
        <f t="shared" si="5"/>
        <v>39.29</v>
      </c>
    </row>
    <row r="94" spans="1:14" s="14" customFormat="1" ht="12.75">
      <c r="A94" s="6">
        <f t="shared" si="6"/>
        <v>90</v>
      </c>
      <c r="B94" s="6" t="s">
        <v>20</v>
      </c>
      <c r="C94" s="7" t="s">
        <v>21</v>
      </c>
      <c r="D94" s="7" t="s">
        <v>18</v>
      </c>
      <c r="E94" s="12">
        <v>6.01</v>
      </c>
      <c r="F94" s="13">
        <f t="shared" si="7"/>
        <v>18.03</v>
      </c>
      <c r="G94" s="16"/>
      <c r="H94" s="16"/>
      <c r="I94" s="16">
        <v>20</v>
      </c>
      <c r="J94" s="16"/>
      <c r="K94" s="16">
        <v>1</v>
      </c>
      <c r="L94" s="16"/>
      <c r="M94" s="40" t="s">
        <v>19</v>
      </c>
      <c r="N94" s="52">
        <f t="shared" si="5"/>
        <v>39.03</v>
      </c>
    </row>
    <row r="95" spans="1:14" s="14" customFormat="1" ht="17.25">
      <c r="A95" s="6">
        <f t="shared" si="6"/>
        <v>91</v>
      </c>
      <c r="B95" s="6" t="s">
        <v>47</v>
      </c>
      <c r="C95" s="7" t="s">
        <v>46</v>
      </c>
      <c r="D95" s="7" t="s">
        <v>35</v>
      </c>
      <c r="E95" s="12">
        <v>6.23</v>
      </c>
      <c r="F95" s="13">
        <f t="shared" si="7"/>
        <v>18.69</v>
      </c>
      <c r="G95" s="16"/>
      <c r="H95" s="16"/>
      <c r="I95" s="16">
        <v>20</v>
      </c>
      <c r="J95" s="16"/>
      <c r="K95" s="16"/>
      <c r="L95" s="16"/>
      <c r="M95" s="40" t="s">
        <v>19</v>
      </c>
      <c r="N95" s="52">
        <f t="shared" si="5"/>
        <v>38.69</v>
      </c>
    </row>
    <row r="96" spans="1:14" s="14" customFormat="1" ht="22.5" customHeight="1">
      <c r="A96" s="6">
        <f t="shared" si="6"/>
        <v>92</v>
      </c>
      <c r="B96" s="6" t="s">
        <v>63</v>
      </c>
      <c r="C96" s="7" t="s">
        <v>64</v>
      </c>
      <c r="D96" s="7"/>
      <c r="E96" s="12">
        <v>6.17</v>
      </c>
      <c r="F96" s="13">
        <f t="shared" si="7"/>
        <v>18.509999999999998</v>
      </c>
      <c r="G96" s="16"/>
      <c r="H96" s="16"/>
      <c r="I96" s="16">
        <v>20</v>
      </c>
      <c r="J96" s="16"/>
      <c r="K96" s="16"/>
      <c r="L96" s="16"/>
      <c r="M96" s="40" t="s">
        <v>19</v>
      </c>
      <c r="N96" s="52">
        <f t="shared" si="5"/>
        <v>38.51</v>
      </c>
    </row>
    <row r="97" spans="1:14" s="14" customFormat="1" ht="12.75">
      <c r="A97" s="6">
        <f t="shared" si="6"/>
        <v>93</v>
      </c>
      <c r="B97" s="6" t="s">
        <v>33</v>
      </c>
      <c r="C97" s="7" t="s">
        <v>17</v>
      </c>
      <c r="D97" s="7"/>
      <c r="E97" s="12">
        <v>5</v>
      </c>
      <c r="F97" s="16">
        <f t="shared" si="7"/>
        <v>15</v>
      </c>
      <c r="G97" s="16"/>
      <c r="H97" s="16"/>
      <c r="I97" s="16">
        <v>20</v>
      </c>
      <c r="J97" s="16"/>
      <c r="K97" s="16"/>
      <c r="L97" s="16"/>
      <c r="M97" s="40" t="s">
        <v>19</v>
      </c>
      <c r="N97" s="52">
        <f t="shared" si="5"/>
        <v>35</v>
      </c>
    </row>
    <row r="98" spans="1:14" s="14" customFormat="1" ht="12.75">
      <c r="A98" s="6">
        <f t="shared" si="6"/>
        <v>94</v>
      </c>
      <c r="B98" s="6" t="s">
        <v>116</v>
      </c>
      <c r="C98" s="7" t="s">
        <v>39</v>
      </c>
      <c r="D98" s="7" t="s">
        <v>85</v>
      </c>
      <c r="E98" s="12">
        <v>7.46</v>
      </c>
      <c r="F98" s="13">
        <f t="shared" si="7"/>
        <v>22.38</v>
      </c>
      <c r="G98" s="16"/>
      <c r="H98" s="16"/>
      <c r="I98" s="16"/>
      <c r="J98" s="16">
        <v>10</v>
      </c>
      <c r="K98" s="16"/>
      <c r="L98" s="16"/>
      <c r="M98" s="40" t="s">
        <v>19</v>
      </c>
      <c r="N98" s="52">
        <f t="shared" si="5"/>
        <v>32.379999999999995</v>
      </c>
    </row>
    <row r="99" spans="1:14" s="14" customFormat="1" ht="12.75">
      <c r="A99" s="6">
        <f t="shared" si="6"/>
        <v>95</v>
      </c>
      <c r="B99" s="6" t="s">
        <v>106</v>
      </c>
      <c r="C99" s="7" t="s">
        <v>89</v>
      </c>
      <c r="D99" s="7"/>
      <c r="E99" s="12">
        <v>6.77</v>
      </c>
      <c r="F99" s="13">
        <f t="shared" si="7"/>
        <v>20.31</v>
      </c>
      <c r="G99" s="16"/>
      <c r="H99" s="16"/>
      <c r="I99" s="16"/>
      <c r="J99" s="16"/>
      <c r="K99" s="16">
        <v>1</v>
      </c>
      <c r="L99" s="16">
        <v>10</v>
      </c>
      <c r="M99" s="40" t="s">
        <v>19</v>
      </c>
      <c r="N99" s="52">
        <f t="shared" si="5"/>
        <v>31.31</v>
      </c>
    </row>
    <row r="100" spans="1:14" s="14" customFormat="1" ht="12.75">
      <c r="A100" s="6">
        <f t="shared" si="6"/>
        <v>96</v>
      </c>
      <c r="B100" s="6" t="s">
        <v>160</v>
      </c>
      <c r="C100" s="7" t="s">
        <v>89</v>
      </c>
      <c r="D100" s="7" t="s">
        <v>32</v>
      </c>
      <c r="E100" s="12">
        <v>6.87</v>
      </c>
      <c r="F100" s="13">
        <f t="shared" si="7"/>
        <v>20.61</v>
      </c>
      <c r="G100" s="16"/>
      <c r="H100" s="16"/>
      <c r="I100" s="16"/>
      <c r="J100" s="16">
        <v>10</v>
      </c>
      <c r="K100" s="16"/>
      <c r="L100" s="16"/>
      <c r="M100" s="40" t="s">
        <v>19</v>
      </c>
      <c r="N100" s="52">
        <f t="shared" si="5"/>
        <v>30.61</v>
      </c>
    </row>
    <row r="101" spans="1:14" s="14" customFormat="1" ht="12.75">
      <c r="A101" s="6">
        <f t="shared" si="6"/>
        <v>97</v>
      </c>
      <c r="B101" s="6" t="s">
        <v>143</v>
      </c>
      <c r="C101" s="7"/>
      <c r="D101" s="7"/>
      <c r="E101" s="12">
        <v>5.78</v>
      </c>
      <c r="F101" s="13">
        <f t="shared" si="7"/>
        <v>17.34</v>
      </c>
      <c r="G101" s="16"/>
      <c r="H101" s="16"/>
      <c r="I101" s="16"/>
      <c r="J101" s="16"/>
      <c r="K101" s="16">
        <v>1</v>
      </c>
      <c r="L101" s="16">
        <v>10</v>
      </c>
      <c r="M101" s="60" t="s">
        <v>19</v>
      </c>
      <c r="N101" s="52">
        <f t="shared" si="5"/>
        <v>28.34</v>
      </c>
    </row>
    <row r="102" spans="1:14" s="14" customFormat="1" ht="12.75">
      <c r="A102" s="6">
        <f t="shared" si="6"/>
        <v>98</v>
      </c>
      <c r="B102" s="6" t="s">
        <v>67</v>
      </c>
      <c r="C102" s="7" t="s">
        <v>39</v>
      </c>
      <c r="D102" s="7"/>
      <c r="E102" s="12">
        <v>6.55</v>
      </c>
      <c r="F102" s="13">
        <f t="shared" si="7"/>
        <v>19.65</v>
      </c>
      <c r="G102" s="16"/>
      <c r="H102" s="16"/>
      <c r="I102" s="16"/>
      <c r="J102" s="16"/>
      <c r="K102" s="16">
        <v>1</v>
      </c>
      <c r="L102" s="16">
        <v>5</v>
      </c>
      <c r="M102" s="60" t="s">
        <v>19</v>
      </c>
      <c r="N102" s="52">
        <f t="shared" si="5"/>
        <v>25.65</v>
      </c>
    </row>
    <row r="103" spans="1:14" s="14" customFormat="1" ht="17.25">
      <c r="A103" s="6">
        <f t="shared" si="6"/>
        <v>99</v>
      </c>
      <c r="B103" s="6" t="s">
        <v>78</v>
      </c>
      <c r="C103" s="7" t="s">
        <v>79</v>
      </c>
      <c r="D103" s="7"/>
      <c r="E103" s="12">
        <v>7.5</v>
      </c>
      <c r="F103" s="13">
        <f t="shared" si="7"/>
        <v>22.5</v>
      </c>
      <c r="G103" s="16"/>
      <c r="H103" s="16"/>
      <c r="I103" s="16"/>
      <c r="J103" s="16"/>
      <c r="K103" s="16"/>
      <c r="L103" s="16"/>
      <c r="M103" s="60" t="s">
        <v>19</v>
      </c>
      <c r="N103" s="52">
        <f t="shared" si="5"/>
        <v>22.5</v>
      </c>
    </row>
    <row r="104" spans="1:14" s="14" customFormat="1" ht="12.75">
      <c r="A104" s="6">
        <f t="shared" si="6"/>
        <v>100</v>
      </c>
      <c r="B104" s="6" t="s">
        <v>121</v>
      </c>
      <c r="C104" s="7" t="s">
        <v>89</v>
      </c>
      <c r="D104" s="7"/>
      <c r="E104" s="12">
        <v>6.9</v>
      </c>
      <c r="F104" s="13">
        <f t="shared" si="7"/>
        <v>20.700000000000003</v>
      </c>
      <c r="G104" s="16"/>
      <c r="H104" s="16"/>
      <c r="I104" s="16"/>
      <c r="J104" s="16"/>
      <c r="K104" s="16"/>
      <c r="L104" s="16"/>
      <c r="M104" s="60" t="s">
        <v>19</v>
      </c>
      <c r="N104" s="52">
        <f t="shared" si="5"/>
        <v>20.700000000000003</v>
      </c>
    </row>
    <row r="105" spans="1:14" s="14" customFormat="1" ht="12.75">
      <c r="A105" s="6">
        <f t="shared" si="6"/>
        <v>101</v>
      </c>
      <c r="B105" s="6" t="s">
        <v>88</v>
      </c>
      <c r="C105" s="7" t="s">
        <v>89</v>
      </c>
      <c r="D105" s="7"/>
      <c r="E105" s="12">
        <v>6.76</v>
      </c>
      <c r="F105" s="13">
        <f t="shared" si="7"/>
        <v>20.28</v>
      </c>
      <c r="G105" s="16"/>
      <c r="H105" s="16"/>
      <c r="I105" s="16"/>
      <c r="J105" s="16"/>
      <c r="K105" s="16"/>
      <c r="L105" s="16"/>
      <c r="M105" s="60" t="s">
        <v>19</v>
      </c>
      <c r="N105" s="52">
        <f t="shared" si="5"/>
        <v>20.28</v>
      </c>
    </row>
    <row r="106" spans="1:14" s="14" customFormat="1" ht="12.75">
      <c r="A106" s="6">
        <f t="shared" si="6"/>
        <v>102</v>
      </c>
      <c r="B106" s="6" t="s">
        <v>38</v>
      </c>
      <c r="C106" s="7" t="s">
        <v>39</v>
      </c>
      <c r="D106" s="7" t="s">
        <v>40</v>
      </c>
      <c r="E106" s="12">
        <v>5.95</v>
      </c>
      <c r="F106" s="13">
        <f>E106*3</f>
        <v>17.85</v>
      </c>
      <c r="G106" s="16"/>
      <c r="H106" s="16"/>
      <c r="I106" s="49"/>
      <c r="J106" s="16"/>
      <c r="K106" s="16"/>
      <c r="L106" s="16"/>
      <c r="M106" s="40" t="s">
        <v>19</v>
      </c>
      <c r="N106" s="52">
        <f t="shared" si="5"/>
        <v>17.85</v>
      </c>
    </row>
    <row r="107" spans="1:14" s="14" customFormat="1" ht="12.75">
      <c r="A107" s="79"/>
      <c r="B107" s="79"/>
      <c r="C107" s="80"/>
      <c r="D107" s="80"/>
      <c r="E107" s="34"/>
      <c r="F107" s="83"/>
      <c r="G107" s="84"/>
      <c r="H107" s="84"/>
      <c r="I107" s="84"/>
      <c r="J107" s="84"/>
      <c r="K107" s="84"/>
      <c r="L107" s="84"/>
      <c r="M107" s="85"/>
      <c r="N107" s="86"/>
    </row>
    <row r="108" spans="1:14" s="14" customFormat="1" ht="12.75">
      <c r="A108" s="79"/>
      <c r="B108" s="79"/>
      <c r="C108" s="80"/>
      <c r="D108" s="80"/>
      <c r="E108" s="34"/>
      <c r="F108" s="83"/>
      <c r="G108" s="84"/>
      <c r="H108" s="84"/>
      <c r="I108" s="84"/>
      <c r="J108" s="84"/>
      <c r="K108" s="84"/>
      <c r="L108" s="84"/>
      <c r="M108" s="85"/>
      <c r="N108" s="86"/>
    </row>
    <row r="109" spans="1:14" s="14" customFormat="1" ht="12.75">
      <c r="A109" s="79"/>
      <c r="B109" s="79"/>
      <c r="C109" s="80"/>
      <c r="D109" s="80"/>
      <c r="E109" s="34"/>
      <c r="F109" s="83"/>
      <c r="G109" s="84"/>
      <c r="H109" s="84"/>
      <c r="I109" s="84"/>
      <c r="J109" s="84"/>
      <c r="K109" s="84"/>
      <c r="L109" s="84"/>
      <c r="M109" s="85"/>
      <c r="N109" s="86"/>
    </row>
    <row r="110" spans="1:14" s="14" customFormat="1" ht="12.75">
      <c r="A110" s="79"/>
      <c r="B110" s="79"/>
      <c r="C110" s="80"/>
      <c r="D110" s="80"/>
      <c r="E110" s="34"/>
      <c r="F110" s="83"/>
      <c r="G110" s="84"/>
      <c r="H110" s="84"/>
      <c r="I110" s="84"/>
      <c r="J110" s="84"/>
      <c r="K110" s="84"/>
      <c r="L110" s="84"/>
      <c r="M110" s="85"/>
      <c r="N110" s="86"/>
    </row>
    <row r="111" spans="1:14" s="14" customFormat="1" ht="12.75">
      <c r="A111" s="79"/>
      <c r="B111" s="79"/>
      <c r="C111" s="80"/>
      <c r="D111" s="80"/>
      <c r="E111" s="34"/>
      <c r="F111" s="83"/>
      <c r="G111" s="84"/>
      <c r="H111" s="84"/>
      <c r="I111" s="84"/>
      <c r="J111" s="84"/>
      <c r="K111" s="84"/>
      <c r="L111" s="84"/>
      <c r="M111" s="85"/>
      <c r="N111" s="86"/>
    </row>
    <row r="112" spans="1:14" s="14" customFormat="1" ht="12.75">
      <c r="A112" s="79"/>
      <c r="B112" s="79"/>
      <c r="C112" s="80"/>
      <c r="D112" s="80"/>
      <c r="E112" s="34"/>
      <c r="F112" s="83"/>
      <c r="G112" s="84"/>
      <c r="H112" s="84"/>
      <c r="I112" s="84"/>
      <c r="J112" s="84"/>
      <c r="K112" s="84"/>
      <c r="L112" s="84"/>
      <c r="M112" s="85"/>
      <c r="N112" s="86"/>
    </row>
    <row r="113" spans="1:14" s="14" customFormat="1" ht="12.75">
      <c r="A113" s="79"/>
      <c r="B113" s="79"/>
      <c r="C113" s="80"/>
      <c r="D113" s="80"/>
      <c r="E113" s="34"/>
      <c r="F113" s="83"/>
      <c r="G113" s="84"/>
      <c r="H113" s="84"/>
      <c r="I113" s="84"/>
      <c r="J113" s="84"/>
      <c r="K113" s="84"/>
      <c r="L113" s="84"/>
      <c r="M113" s="85"/>
      <c r="N113" s="86"/>
    </row>
    <row r="114" spans="1:14" s="14" customFormat="1" ht="12.75">
      <c r="A114" s="79"/>
      <c r="B114" s="79"/>
      <c r="C114" s="80"/>
      <c r="D114" s="80"/>
      <c r="E114" s="34"/>
      <c r="F114" s="83"/>
      <c r="G114" s="84"/>
      <c r="H114" s="84"/>
      <c r="I114" s="84"/>
      <c r="J114" s="84"/>
      <c r="K114" s="84"/>
      <c r="L114" s="84"/>
      <c r="M114" s="85"/>
      <c r="N114" s="86"/>
    </row>
    <row r="115" spans="1:14" s="14" customFormat="1" ht="12.75">
      <c r="A115" s="79"/>
      <c r="B115" s="79"/>
      <c r="C115" s="80"/>
      <c r="D115" s="80"/>
      <c r="E115" s="34"/>
      <c r="F115" s="83"/>
      <c r="G115" s="84"/>
      <c r="H115" s="84"/>
      <c r="I115" s="84"/>
      <c r="J115" s="84"/>
      <c r="K115" s="84"/>
      <c r="L115" s="84"/>
      <c r="M115" s="85"/>
      <c r="N115" s="86"/>
    </row>
    <row r="116" spans="1:14" s="14" customFormat="1" ht="12.75">
      <c r="A116" s="79"/>
      <c r="B116" s="79"/>
      <c r="C116" s="80"/>
      <c r="D116" s="80"/>
      <c r="E116" s="34"/>
      <c r="F116" s="83"/>
      <c r="G116" s="84"/>
      <c r="H116" s="84"/>
      <c r="I116" s="84"/>
      <c r="J116" s="84"/>
      <c r="K116" s="84"/>
      <c r="L116" s="84"/>
      <c r="M116" s="85"/>
      <c r="N116" s="86"/>
    </row>
    <row r="117" spans="1:14" s="14" customFormat="1" ht="12.75">
      <c r="A117" s="79"/>
      <c r="B117" s="79"/>
      <c r="C117" s="80"/>
      <c r="D117" s="80"/>
      <c r="E117" s="34"/>
      <c r="F117" s="83"/>
      <c r="G117" s="84"/>
      <c r="H117" s="84"/>
      <c r="I117" s="84"/>
      <c r="J117" s="84"/>
      <c r="K117" s="84"/>
      <c r="L117" s="84"/>
      <c r="M117" s="85"/>
      <c r="N117" s="86"/>
    </row>
    <row r="118" spans="1:14" s="14" customFormat="1" ht="12.75">
      <c r="A118" s="79"/>
      <c r="B118" s="79"/>
      <c r="C118" s="80"/>
      <c r="D118" s="80"/>
      <c r="E118" s="34"/>
      <c r="F118" s="83"/>
      <c r="G118" s="84"/>
      <c r="H118" s="84"/>
      <c r="I118" s="84"/>
      <c r="J118" s="84"/>
      <c r="K118" s="84"/>
      <c r="L118" s="84"/>
      <c r="M118" s="85"/>
      <c r="N118" s="86"/>
    </row>
    <row r="119" spans="1:14" s="14" customFormat="1" ht="12.75">
      <c r="A119" s="79"/>
      <c r="B119" s="79"/>
      <c r="C119" s="80"/>
      <c r="D119" s="80"/>
      <c r="E119" s="34"/>
      <c r="F119" s="83"/>
      <c r="G119" s="84"/>
      <c r="H119" s="84"/>
      <c r="I119" s="84"/>
      <c r="J119" s="84"/>
      <c r="K119" s="84"/>
      <c r="L119" s="84"/>
      <c r="M119" s="85"/>
      <c r="N119" s="86"/>
    </row>
    <row r="120" spans="1:14" s="14" customFormat="1" ht="12.75">
      <c r="A120" s="79"/>
      <c r="B120" s="79"/>
      <c r="C120" s="80"/>
      <c r="D120" s="80"/>
      <c r="E120" s="34"/>
      <c r="F120" s="83"/>
      <c r="G120" s="84"/>
      <c r="H120" s="84"/>
      <c r="I120" s="84"/>
      <c r="J120" s="84"/>
      <c r="K120" s="84"/>
      <c r="L120" s="84"/>
      <c r="M120" s="85"/>
      <c r="N120" s="86"/>
    </row>
    <row r="121" spans="1:14" s="14" customFormat="1" ht="12.75">
      <c r="A121" s="79"/>
      <c r="B121" s="79"/>
      <c r="C121" s="80"/>
      <c r="D121" s="80"/>
      <c r="E121" s="34"/>
      <c r="F121" s="83"/>
      <c r="G121" s="84"/>
      <c r="H121" s="84"/>
      <c r="I121" s="84"/>
      <c r="J121" s="84"/>
      <c r="K121" s="84"/>
      <c r="L121" s="84"/>
      <c r="M121" s="85"/>
      <c r="N121" s="83"/>
    </row>
    <row r="122" spans="1:14" s="14" customFormat="1" ht="12.75">
      <c r="A122" s="79"/>
      <c r="B122" s="79"/>
      <c r="C122" s="80"/>
      <c r="D122" s="80"/>
      <c r="E122" s="34"/>
      <c r="F122" s="83"/>
      <c r="G122" s="84"/>
      <c r="H122" s="84"/>
      <c r="I122" s="84"/>
      <c r="J122" s="84"/>
      <c r="K122" s="84"/>
      <c r="L122" s="84"/>
      <c r="M122" s="85"/>
      <c r="N122" s="83"/>
    </row>
    <row r="123" spans="1:14" s="14" customFormat="1" ht="12.75">
      <c r="A123" s="79"/>
      <c r="B123" s="79"/>
      <c r="C123" s="80"/>
      <c r="D123" s="80"/>
      <c r="E123" s="34"/>
      <c r="F123" s="83"/>
      <c r="G123" s="84"/>
      <c r="H123" s="84"/>
      <c r="I123" s="84"/>
      <c r="J123" s="84"/>
      <c r="K123" s="84"/>
      <c r="L123" s="84"/>
      <c r="M123" s="85"/>
      <c r="N123" s="83"/>
    </row>
    <row r="124" spans="1:14" s="14" customFormat="1" ht="12.75">
      <c r="A124" s="79"/>
      <c r="B124" s="79"/>
      <c r="C124" s="80"/>
      <c r="D124" s="80"/>
      <c r="E124" s="34"/>
      <c r="F124" s="83"/>
      <c r="G124" s="84"/>
      <c r="H124" s="84"/>
      <c r="I124" s="84"/>
      <c r="J124" s="84"/>
      <c r="K124" s="84"/>
      <c r="L124" s="84"/>
      <c r="M124" s="85"/>
      <c r="N124" s="83"/>
    </row>
  </sheetData>
  <sheetProtection password="C626" sheet="1" objects="1" scenarios="1"/>
  <mergeCells count="5">
    <mergeCell ref="C2:D2"/>
    <mergeCell ref="E2:J2"/>
    <mergeCell ref="A4:N4"/>
    <mergeCell ref="A1:C1"/>
    <mergeCell ref="G1:I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7"/>
  <sheetViews>
    <sheetView view="pageBreakPreview" zoomScale="75" zoomScaleNormal="75" zoomScaleSheetLayoutView="75" zoomScalePageLayoutView="0" workbookViewId="0" topLeftCell="A1">
      <selection activeCell="A56" sqref="A56:IV56"/>
    </sheetView>
  </sheetViews>
  <sheetFormatPr defaultColWidth="9.00390625" defaultRowHeight="12.75"/>
  <cols>
    <col min="1" max="1" width="4.875" style="30" customWidth="1"/>
    <col min="2" max="2" width="22.75390625" style="30" bestFit="1" customWidth="1"/>
    <col min="3" max="3" width="13.00390625" style="31" customWidth="1"/>
    <col min="4" max="4" width="12.75390625" style="31" customWidth="1"/>
    <col min="5" max="5" width="13.125" style="32" customWidth="1"/>
    <col min="6" max="6" width="7.625" style="33" customWidth="1"/>
    <col min="7" max="7" width="15.125" style="32" customWidth="1"/>
    <col min="8" max="8" width="7.25390625" style="2" customWidth="1"/>
    <col min="9" max="9" width="13.25390625" style="32" customWidth="1"/>
    <col min="10" max="10" width="7.25390625" style="2" customWidth="1"/>
    <col min="11" max="11" width="13.625" style="3" customWidth="1"/>
    <col min="12" max="12" width="8.875" style="34" customWidth="1"/>
    <col min="13" max="13" width="8.75390625" style="35" customWidth="1"/>
    <col min="14" max="14" width="11.25390625" style="36" customWidth="1"/>
    <col min="15" max="15" width="9.75390625" style="36" customWidth="1"/>
    <col min="16" max="16" width="9.25390625" style="36" customWidth="1"/>
    <col min="17" max="17" width="9.375" style="36" customWidth="1"/>
    <col min="18" max="18" width="9.75390625" style="36" customWidth="1"/>
    <col min="19" max="19" width="12.25390625" style="36" customWidth="1"/>
    <col min="20" max="20" width="8.25390625" style="43" customWidth="1"/>
    <col min="21" max="21" width="8.875" style="35" customWidth="1"/>
  </cols>
  <sheetData>
    <row r="1" spans="1:9" ht="66" customHeight="1" thickBot="1">
      <c r="A1" s="114" t="s">
        <v>202</v>
      </c>
      <c r="B1" s="114"/>
      <c r="C1" s="114"/>
      <c r="D1" s="104"/>
      <c r="E1" s="105"/>
      <c r="G1" s="115" t="s">
        <v>207</v>
      </c>
      <c r="H1" s="116"/>
      <c r="I1" s="116"/>
    </row>
    <row r="2" spans="1:21" s="4" customFormat="1" ht="25.5" customHeight="1" thickBot="1">
      <c r="A2" s="45" t="s">
        <v>0</v>
      </c>
      <c r="B2" s="45" t="s">
        <v>1</v>
      </c>
      <c r="C2" s="109" t="s">
        <v>185</v>
      </c>
      <c r="D2" s="110"/>
      <c r="E2" s="106" t="s">
        <v>2</v>
      </c>
      <c r="F2" s="107"/>
      <c r="G2" s="107"/>
      <c r="H2" s="107"/>
      <c r="I2" s="107"/>
      <c r="J2" s="107"/>
      <c r="K2" s="108"/>
      <c r="L2" s="111" t="s">
        <v>3</v>
      </c>
      <c r="M2" s="112"/>
      <c r="N2" s="112"/>
      <c r="O2" s="112"/>
      <c r="P2" s="112"/>
      <c r="Q2" s="113"/>
      <c r="R2" s="1"/>
      <c r="S2" s="1"/>
      <c r="T2" s="33"/>
      <c r="U2" s="35"/>
    </row>
    <row r="3" spans="1:21" s="39" customFormat="1" ht="51.75" customHeight="1">
      <c r="A3" s="44"/>
      <c r="B3" s="44"/>
      <c r="C3" s="46" t="s">
        <v>186</v>
      </c>
      <c r="D3" s="46" t="s">
        <v>187</v>
      </c>
      <c r="E3" s="54" t="s">
        <v>188</v>
      </c>
      <c r="F3" s="47" t="s">
        <v>4</v>
      </c>
      <c r="G3" s="54" t="s">
        <v>182</v>
      </c>
      <c r="H3" s="47" t="s">
        <v>5</v>
      </c>
      <c r="I3" s="54" t="s">
        <v>189</v>
      </c>
      <c r="J3" s="47" t="s">
        <v>6</v>
      </c>
      <c r="K3" s="47" t="s">
        <v>7</v>
      </c>
      <c r="L3" s="48" t="s">
        <v>8</v>
      </c>
      <c r="M3" s="48" t="s">
        <v>9</v>
      </c>
      <c r="N3" s="56" t="s">
        <v>10</v>
      </c>
      <c r="O3" s="56" t="s">
        <v>11</v>
      </c>
      <c r="P3" s="56" t="s">
        <v>183</v>
      </c>
      <c r="Q3" s="56" t="s">
        <v>12</v>
      </c>
      <c r="R3" s="57" t="s">
        <v>13</v>
      </c>
      <c r="S3" s="57" t="s">
        <v>184</v>
      </c>
      <c r="T3" s="55" t="s">
        <v>14</v>
      </c>
      <c r="U3" s="51" t="s">
        <v>15</v>
      </c>
    </row>
    <row r="4" spans="1:21" s="14" customFormat="1" ht="12.75">
      <c r="A4" s="6">
        <v>1</v>
      </c>
      <c r="B4" s="23" t="s">
        <v>180</v>
      </c>
      <c r="C4" s="24" t="s">
        <v>46</v>
      </c>
      <c r="D4" s="24"/>
      <c r="E4" s="8">
        <v>133.25</v>
      </c>
      <c r="F4" s="90">
        <f aca="true" t="shared" si="0" ref="F4:F35">E4*3</f>
        <v>399.75</v>
      </c>
      <c r="G4" s="25"/>
      <c r="H4" s="5">
        <f aca="true" t="shared" si="1" ref="H4:H66">G4*2</f>
        <v>0</v>
      </c>
      <c r="I4" s="25"/>
      <c r="J4" s="5">
        <f aca="true" t="shared" si="2" ref="J4:J35">I4*1</f>
        <v>0</v>
      </c>
      <c r="K4" s="27">
        <f>F4+H4+J4</f>
        <v>399.75</v>
      </c>
      <c r="L4" s="12">
        <v>7.12</v>
      </c>
      <c r="M4" s="28">
        <f aca="true" t="shared" si="3" ref="M4:M35">L4*3</f>
        <v>21.36</v>
      </c>
      <c r="N4" s="50"/>
      <c r="O4" s="50"/>
      <c r="P4" s="50">
        <v>20</v>
      </c>
      <c r="Q4" s="50"/>
      <c r="R4" s="50"/>
      <c r="S4" s="50">
        <v>10</v>
      </c>
      <c r="T4" s="41" t="s">
        <v>19</v>
      </c>
      <c r="U4" s="52">
        <f aca="true" t="shared" si="4" ref="U4:U35">K4+M4+N4+O4+P4+Q4+R4+S4</f>
        <v>451.11</v>
      </c>
    </row>
    <row r="5" spans="1:21" s="14" customFormat="1" ht="12.75">
      <c r="A5" s="6">
        <f aca="true" t="shared" si="5" ref="A5:A36">A4+1</f>
        <v>2</v>
      </c>
      <c r="B5" s="23" t="s">
        <v>137</v>
      </c>
      <c r="C5" s="24" t="s">
        <v>138</v>
      </c>
      <c r="D5" s="24"/>
      <c r="E5" s="25">
        <v>78</v>
      </c>
      <c r="F5" s="90">
        <f t="shared" si="0"/>
        <v>234</v>
      </c>
      <c r="G5" s="25">
        <v>21</v>
      </c>
      <c r="H5" s="93">
        <f aca="true" t="shared" si="6" ref="H5:H35">G5*2</f>
        <v>42</v>
      </c>
      <c r="I5" s="25"/>
      <c r="J5" s="5">
        <f t="shared" si="2"/>
        <v>0</v>
      </c>
      <c r="K5" s="27">
        <f aca="true" t="shared" si="7" ref="K5:K27">F5+H5+J5</f>
        <v>276</v>
      </c>
      <c r="L5" s="12">
        <v>7.42</v>
      </c>
      <c r="M5" s="28">
        <f t="shared" si="3"/>
        <v>22.259999999999998</v>
      </c>
      <c r="N5" s="50"/>
      <c r="O5" s="50">
        <v>30</v>
      </c>
      <c r="P5" s="50"/>
      <c r="Q5" s="50"/>
      <c r="R5" s="50"/>
      <c r="S5" s="50"/>
      <c r="T5" s="41" t="s">
        <v>19</v>
      </c>
      <c r="U5" s="52">
        <f t="shared" si="4"/>
        <v>328.26</v>
      </c>
    </row>
    <row r="6" spans="1:21" s="14" customFormat="1" ht="12.75">
      <c r="A6" s="6">
        <f t="shared" si="5"/>
        <v>3</v>
      </c>
      <c r="B6" s="23" t="s">
        <v>111</v>
      </c>
      <c r="C6" s="24" t="s">
        <v>17</v>
      </c>
      <c r="D6" s="24"/>
      <c r="E6" s="25">
        <v>87.5</v>
      </c>
      <c r="F6" s="90">
        <f t="shared" si="0"/>
        <v>262.5</v>
      </c>
      <c r="G6" s="25"/>
      <c r="H6" s="5">
        <f t="shared" si="6"/>
        <v>0</v>
      </c>
      <c r="I6" s="25"/>
      <c r="J6" s="5">
        <f t="shared" si="2"/>
        <v>0</v>
      </c>
      <c r="K6" s="27">
        <f t="shared" si="7"/>
        <v>262.5</v>
      </c>
      <c r="L6" s="12">
        <v>7.75</v>
      </c>
      <c r="M6" s="28">
        <f t="shared" si="3"/>
        <v>23.25</v>
      </c>
      <c r="N6" s="50"/>
      <c r="O6" s="50"/>
      <c r="P6" s="50">
        <v>20</v>
      </c>
      <c r="Q6" s="50"/>
      <c r="R6" s="50"/>
      <c r="S6" s="50">
        <v>10</v>
      </c>
      <c r="T6" s="41" t="s">
        <v>19</v>
      </c>
      <c r="U6" s="52">
        <f t="shared" si="4"/>
        <v>315.75</v>
      </c>
    </row>
    <row r="7" spans="1:21" s="14" customFormat="1" ht="12.75">
      <c r="A7" s="6">
        <f t="shared" si="5"/>
        <v>4</v>
      </c>
      <c r="B7" s="23" t="s">
        <v>110</v>
      </c>
      <c r="C7" s="24" t="s">
        <v>17</v>
      </c>
      <c r="D7" s="24"/>
      <c r="E7" s="25">
        <v>84</v>
      </c>
      <c r="F7" s="90">
        <f t="shared" si="0"/>
        <v>252</v>
      </c>
      <c r="G7" s="25">
        <v>5.25</v>
      </c>
      <c r="H7" s="93">
        <f t="shared" si="6"/>
        <v>10.5</v>
      </c>
      <c r="I7" s="25"/>
      <c r="J7" s="5">
        <f t="shared" si="2"/>
        <v>0</v>
      </c>
      <c r="K7" s="27">
        <f t="shared" si="7"/>
        <v>262.5</v>
      </c>
      <c r="L7" s="12">
        <v>6.74</v>
      </c>
      <c r="M7" s="28">
        <f t="shared" si="3"/>
        <v>20.22</v>
      </c>
      <c r="N7" s="50"/>
      <c r="O7" s="50"/>
      <c r="P7" s="50">
        <v>20</v>
      </c>
      <c r="Q7" s="50"/>
      <c r="R7" s="50"/>
      <c r="S7" s="50"/>
      <c r="T7" s="41" t="s">
        <v>19</v>
      </c>
      <c r="U7" s="52">
        <f t="shared" si="4"/>
        <v>302.72</v>
      </c>
    </row>
    <row r="8" spans="1:21" s="14" customFormat="1" ht="12.75">
      <c r="A8" s="6">
        <f t="shared" si="5"/>
        <v>5</v>
      </c>
      <c r="B8" s="23" t="s">
        <v>131</v>
      </c>
      <c r="C8" s="24" t="s">
        <v>18</v>
      </c>
      <c r="D8" s="24"/>
      <c r="E8" s="25">
        <v>76.5</v>
      </c>
      <c r="F8" s="90">
        <f t="shared" si="0"/>
        <v>229.5</v>
      </c>
      <c r="G8" s="25"/>
      <c r="H8" s="5">
        <f t="shared" si="6"/>
        <v>0</v>
      </c>
      <c r="I8" s="25"/>
      <c r="J8" s="5">
        <f t="shared" si="2"/>
        <v>0</v>
      </c>
      <c r="K8" s="27">
        <f t="shared" si="7"/>
        <v>229.5</v>
      </c>
      <c r="L8" s="12">
        <v>6.88</v>
      </c>
      <c r="M8" s="28">
        <f t="shared" si="3"/>
        <v>20.64</v>
      </c>
      <c r="N8" s="50"/>
      <c r="O8" s="50"/>
      <c r="P8" s="50">
        <v>20</v>
      </c>
      <c r="Q8" s="50"/>
      <c r="R8" s="50"/>
      <c r="S8" s="50"/>
      <c r="T8" s="41" t="s">
        <v>19</v>
      </c>
      <c r="U8" s="52">
        <f t="shared" si="4"/>
        <v>270.14</v>
      </c>
    </row>
    <row r="9" spans="1:21" s="14" customFormat="1" ht="12.75">
      <c r="A9" s="6">
        <f t="shared" si="5"/>
        <v>6</v>
      </c>
      <c r="B9" s="6" t="s">
        <v>16</v>
      </c>
      <c r="C9" s="7" t="s">
        <v>17</v>
      </c>
      <c r="D9" s="7" t="s">
        <v>18</v>
      </c>
      <c r="E9" s="8">
        <v>61.5</v>
      </c>
      <c r="F9" s="87">
        <f t="shared" si="0"/>
        <v>184.5</v>
      </c>
      <c r="G9" s="8">
        <v>18.75</v>
      </c>
      <c r="H9" s="10">
        <f t="shared" si="6"/>
        <v>37.5</v>
      </c>
      <c r="I9" s="8">
        <v>7.75</v>
      </c>
      <c r="J9" s="10">
        <f t="shared" si="2"/>
        <v>7.75</v>
      </c>
      <c r="K9" s="11">
        <f t="shared" si="7"/>
        <v>229.75</v>
      </c>
      <c r="L9" s="12">
        <v>6.77</v>
      </c>
      <c r="M9" s="13">
        <f t="shared" si="3"/>
        <v>20.31</v>
      </c>
      <c r="N9" s="16"/>
      <c r="O9" s="16"/>
      <c r="P9" s="16">
        <v>20</v>
      </c>
      <c r="Q9" s="16"/>
      <c r="R9" s="16"/>
      <c r="S9" s="16"/>
      <c r="T9" s="40" t="s">
        <v>19</v>
      </c>
      <c r="U9" s="52">
        <f t="shared" si="4"/>
        <v>270.06</v>
      </c>
    </row>
    <row r="10" spans="1:21" s="14" customFormat="1" ht="30" customHeight="1">
      <c r="A10" s="6">
        <f t="shared" si="5"/>
        <v>7</v>
      </c>
      <c r="B10" s="23" t="s">
        <v>171</v>
      </c>
      <c r="C10" s="24" t="s">
        <v>23</v>
      </c>
      <c r="D10" s="24" t="s">
        <v>172</v>
      </c>
      <c r="E10" s="25">
        <v>60.75</v>
      </c>
      <c r="F10" s="90">
        <f t="shared" si="0"/>
        <v>182.25</v>
      </c>
      <c r="G10" s="25"/>
      <c r="H10" s="5">
        <f t="shared" si="6"/>
        <v>0</v>
      </c>
      <c r="I10" s="25">
        <v>9</v>
      </c>
      <c r="J10" s="5">
        <f t="shared" si="2"/>
        <v>9</v>
      </c>
      <c r="K10" s="27">
        <f t="shared" si="7"/>
        <v>191.25</v>
      </c>
      <c r="L10" s="12">
        <v>7.05</v>
      </c>
      <c r="M10" s="28">
        <f t="shared" si="3"/>
        <v>21.15</v>
      </c>
      <c r="N10" s="50">
        <v>20</v>
      </c>
      <c r="O10" s="50"/>
      <c r="P10" s="50">
        <v>20</v>
      </c>
      <c r="Q10" s="50"/>
      <c r="R10" s="50"/>
      <c r="S10" s="50"/>
      <c r="T10" s="41" t="s">
        <v>19</v>
      </c>
      <c r="U10" s="52">
        <f t="shared" si="4"/>
        <v>252.4</v>
      </c>
    </row>
    <row r="11" spans="1:21" s="14" customFormat="1" ht="20.25" customHeight="1">
      <c r="A11" s="6">
        <f t="shared" si="5"/>
        <v>8</v>
      </c>
      <c r="B11" s="6" t="s">
        <v>36</v>
      </c>
      <c r="C11" s="7" t="s">
        <v>21</v>
      </c>
      <c r="D11" s="7" t="s">
        <v>37</v>
      </c>
      <c r="E11" s="8">
        <v>58.75</v>
      </c>
      <c r="F11" s="87">
        <f t="shared" si="0"/>
        <v>176.25</v>
      </c>
      <c r="G11" s="8"/>
      <c r="H11" s="10">
        <f t="shared" si="6"/>
        <v>0</v>
      </c>
      <c r="I11" s="8"/>
      <c r="J11" s="10">
        <f t="shared" si="2"/>
        <v>0</v>
      </c>
      <c r="K11" s="11">
        <f t="shared" si="7"/>
        <v>176.25</v>
      </c>
      <c r="L11" s="12">
        <v>8.07</v>
      </c>
      <c r="M11" s="13">
        <f t="shared" si="3"/>
        <v>24.21</v>
      </c>
      <c r="N11" s="16">
        <v>20</v>
      </c>
      <c r="O11" s="16"/>
      <c r="P11" s="16">
        <v>20</v>
      </c>
      <c r="Q11" s="16"/>
      <c r="R11" s="16">
        <v>1</v>
      </c>
      <c r="S11" s="16"/>
      <c r="T11" s="40" t="s">
        <v>19</v>
      </c>
      <c r="U11" s="52">
        <f t="shared" si="4"/>
        <v>241.46</v>
      </c>
    </row>
    <row r="12" spans="1:21" s="14" customFormat="1" ht="17.25">
      <c r="A12" s="6">
        <f t="shared" si="5"/>
        <v>9</v>
      </c>
      <c r="B12" s="23" t="s">
        <v>145</v>
      </c>
      <c r="C12" s="24" t="s">
        <v>64</v>
      </c>
      <c r="D12" s="24"/>
      <c r="E12" s="25">
        <v>40.75</v>
      </c>
      <c r="F12" s="90">
        <f t="shared" si="0"/>
        <v>122.25</v>
      </c>
      <c r="G12" s="25">
        <v>21</v>
      </c>
      <c r="H12" s="93">
        <f t="shared" si="6"/>
        <v>42</v>
      </c>
      <c r="I12" s="25"/>
      <c r="J12" s="5">
        <f t="shared" si="2"/>
        <v>0</v>
      </c>
      <c r="K12" s="27">
        <f t="shared" si="7"/>
        <v>164.25</v>
      </c>
      <c r="L12" s="12">
        <v>7.53</v>
      </c>
      <c r="M12" s="28">
        <f t="shared" si="3"/>
        <v>22.59</v>
      </c>
      <c r="N12" s="50"/>
      <c r="O12" s="50">
        <v>30</v>
      </c>
      <c r="P12" s="59">
        <v>20</v>
      </c>
      <c r="Q12" s="50"/>
      <c r="R12" s="50"/>
      <c r="S12" s="50"/>
      <c r="T12" s="41" t="s">
        <v>19</v>
      </c>
      <c r="U12" s="52">
        <f t="shared" si="4"/>
        <v>236.84</v>
      </c>
    </row>
    <row r="13" spans="1:21" s="14" customFormat="1" ht="17.25">
      <c r="A13" s="6">
        <f t="shared" si="5"/>
        <v>10</v>
      </c>
      <c r="B13" s="6" t="s">
        <v>50</v>
      </c>
      <c r="C13" s="7" t="s">
        <v>35</v>
      </c>
      <c r="D13" s="7" t="s">
        <v>32</v>
      </c>
      <c r="E13" s="8">
        <v>64</v>
      </c>
      <c r="F13" s="87">
        <f t="shared" si="0"/>
        <v>192</v>
      </c>
      <c r="G13" s="8"/>
      <c r="H13" s="10">
        <f t="shared" si="6"/>
        <v>0</v>
      </c>
      <c r="I13" s="8"/>
      <c r="J13" s="10">
        <f t="shared" si="2"/>
        <v>0</v>
      </c>
      <c r="K13" s="11">
        <f t="shared" si="7"/>
        <v>192</v>
      </c>
      <c r="L13" s="12">
        <v>7.11</v>
      </c>
      <c r="M13" s="13">
        <f t="shared" si="3"/>
        <v>21.330000000000002</v>
      </c>
      <c r="N13" s="16"/>
      <c r="O13" s="16"/>
      <c r="P13" s="49">
        <v>20</v>
      </c>
      <c r="Q13" s="16"/>
      <c r="R13" s="16">
        <v>1</v>
      </c>
      <c r="S13" s="16"/>
      <c r="T13" s="40" t="s">
        <v>19</v>
      </c>
      <c r="U13" s="52">
        <f t="shared" si="4"/>
        <v>234.33</v>
      </c>
    </row>
    <row r="14" spans="1:21" s="14" customFormat="1" ht="17.25">
      <c r="A14" s="6">
        <f t="shared" si="5"/>
        <v>11</v>
      </c>
      <c r="B14" s="6" t="s">
        <v>22</v>
      </c>
      <c r="C14" s="7" t="s">
        <v>23</v>
      </c>
      <c r="D14" s="7" t="s">
        <v>24</v>
      </c>
      <c r="E14" s="8">
        <v>44</v>
      </c>
      <c r="F14" s="87">
        <f t="shared" si="0"/>
        <v>132</v>
      </c>
      <c r="G14" s="8">
        <v>8.25</v>
      </c>
      <c r="H14" s="10">
        <f t="shared" si="6"/>
        <v>16.5</v>
      </c>
      <c r="I14" s="8">
        <v>34.5</v>
      </c>
      <c r="J14" s="10">
        <f t="shared" si="2"/>
        <v>34.5</v>
      </c>
      <c r="K14" s="11">
        <f t="shared" si="7"/>
        <v>183</v>
      </c>
      <c r="L14" s="12">
        <v>5.98</v>
      </c>
      <c r="M14" s="13">
        <f t="shared" si="3"/>
        <v>17.94</v>
      </c>
      <c r="N14" s="16"/>
      <c r="O14" s="16"/>
      <c r="P14" s="49">
        <v>20</v>
      </c>
      <c r="Q14" s="16"/>
      <c r="R14" s="16"/>
      <c r="S14" s="16">
        <v>10</v>
      </c>
      <c r="T14" s="40" t="s">
        <v>19</v>
      </c>
      <c r="U14" s="52">
        <f t="shared" si="4"/>
        <v>230.94</v>
      </c>
    </row>
    <row r="15" spans="1:21" s="14" customFormat="1" ht="25.5">
      <c r="A15" s="6">
        <f t="shared" si="5"/>
        <v>12</v>
      </c>
      <c r="B15" s="6" t="s">
        <v>25</v>
      </c>
      <c r="C15" s="7" t="s">
        <v>26</v>
      </c>
      <c r="D15" s="7" t="s">
        <v>27</v>
      </c>
      <c r="E15" s="8">
        <v>54.75</v>
      </c>
      <c r="F15" s="87">
        <f t="shared" si="0"/>
        <v>164.25</v>
      </c>
      <c r="G15" s="8">
        <v>7.25</v>
      </c>
      <c r="H15" s="88">
        <f t="shared" si="6"/>
        <v>14.5</v>
      </c>
      <c r="I15" s="8"/>
      <c r="J15" s="10">
        <f t="shared" si="2"/>
        <v>0</v>
      </c>
      <c r="K15" s="11">
        <f t="shared" si="7"/>
        <v>178.75</v>
      </c>
      <c r="L15" s="12">
        <v>6.98</v>
      </c>
      <c r="M15" s="13">
        <f t="shared" si="3"/>
        <v>20.94</v>
      </c>
      <c r="N15" s="16"/>
      <c r="O15" s="16"/>
      <c r="P15" s="49">
        <v>20</v>
      </c>
      <c r="Q15" s="16"/>
      <c r="R15" s="16">
        <v>1</v>
      </c>
      <c r="S15" s="16">
        <v>10</v>
      </c>
      <c r="T15" s="40" t="s">
        <v>19</v>
      </c>
      <c r="U15" s="52">
        <f t="shared" si="4"/>
        <v>230.69</v>
      </c>
    </row>
    <row r="16" spans="1:21" s="14" customFormat="1" ht="12.75">
      <c r="A16" s="6">
        <f t="shared" si="5"/>
        <v>13</v>
      </c>
      <c r="B16" s="6" t="s">
        <v>28</v>
      </c>
      <c r="C16" s="7" t="s">
        <v>17</v>
      </c>
      <c r="D16" s="7"/>
      <c r="E16" s="8">
        <v>54.75</v>
      </c>
      <c r="F16" s="87">
        <f t="shared" si="0"/>
        <v>164.25</v>
      </c>
      <c r="G16" s="8">
        <v>8.75</v>
      </c>
      <c r="H16" s="88">
        <f t="shared" si="6"/>
        <v>17.5</v>
      </c>
      <c r="I16" s="8"/>
      <c r="J16" s="10">
        <f t="shared" si="2"/>
        <v>0</v>
      </c>
      <c r="K16" s="11">
        <f t="shared" si="7"/>
        <v>181.75</v>
      </c>
      <c r="L16" s="12">
        <v>7.63</v>
      </c>
      <c r="M16" s="13">
        <f t="shared" si="3"/>
        <v>22.89</v>
      </c>
      <c r="N16" s="16"/>
      <c r="O16" s="16"/>
      <c r="P16" s="49">
        <v>20</v>
      </c>
      <c r="Q16" s="16"/>
      <c r="R16" s="16">
        <v>1</v>
      </c>
      <c r="S16" s="16">
        <v>5</v>
      </c>
      <c r="T16" s="40" t="s">
        <v>19</v>
      </c>
      <c r="U16" s="52">
        <f t="shared" si="4"/>
        <v>230.64</v>
      </c>
    </row>
    <row r="17" spans="1:21" s="14" customFormat="1" ht="17.25">
      <c r="A17" s="6">
        <f t="shared" si="5"/>
        <v>14</v>
      </c>
      <c r="B17" s="23" t="s">
        <v>77</v>
      </c>
      <c r="C17" s="24" t="s">
        <v>23</v>
      </c>
      <c r="D17" s="24"/>
      <c r="E17" s="25">
        <v>57.5</v>
      </c>
      <c r="F17" s="90">
        <f t="shared" si="0"/>
        <v>172.5</v>
      </c>
      <c r="G17" s="25"/>
      <c r="H17" s="5">
        <f t="shared" si="6"/>
        <v>0</v>
      </c>
      <c r="I17" s="25"/>
      <c r="J17" s="5">
        <f t="shared" si="2"/>
        <v>0</v>
      </c>
      <c r="K17" s="27">
        <f t="shared" si="7"/>
        <v>172.5</v>
      </c>
      <c r="L17" s="12">
        <v>6.8</v>
      </c>
      <c r="M17" s="28">
        <f t="shared" si="3"/>
        <v>20.4</v>
      </c>
      <c r="N17" s="50"/>
      <c r="O17" s="50"/>
      <c r="P17" s="59">
        <v>20</v>
      </c>
      <c r="Q17" s="50"/>
      <c r="R17" s="50">
        <v>1</v>
      </c>
      <c r="S17" s="50">
        <v>15</v>
      </c>
      <c r="T17" s="41" t="s">
        <v>19</v>
      </c>
      <c r="U17" s="52">
        <f t="shared" si="4"/>
        <v>228.9</v>
      </c>
    </row>
    <row r="18" spans="1:21" s="14" customFormat="1" ht="17.25">
      <c r="A18" s="6">
        <f t="shared" si="5"/>
        <v>15</v>
      </c>
      <c r="B18" s="23" t="s">
        <v>117</v>
      </c>
      <c r="C18" s="24" t="s">
        <v>21</v>
      </c>
      <c r="D18" s="24" t="s">
        <v>35</v>
      </c>
      <c r="E18" s="25">
        <v>54.25</v>
      </c>
      <c r="F18" s="90">
        <f t="shared" si="0"/>
        <v>162.75</v>
      </c>
      <c r="G18" s="25"/>
      <c r="H18" s="5">
        <f t="shared" si="6"/>
        <v>0</v>
      </c>
      <c r="I18" s="25">
        <v>5.5</v>
      </c>
      <c r="J18" s="5">
        <f t="shared" si="2"/>
        <v>5.5</v>
      </c>
      <c r="K18" s="27">
        <f t="shared" si="7"/>
        <v>168.25</v>
      </c>
      <c r="L18" s="12">
        <v>6.88</v>
      </c>
      <c r="M18" s="28">
        <f t="shared" si="3"/>
        <v>20.64</v>
      </c>
      <c r="N18" s="50"/>
      <c r="O18" s="50"/>
      <c r="P18" s="59">
        <v>20</v>
      </c>
      <c r="Q18" s="50"/>
      <c r="R18" s="50"/>
      <c r="S18" s="50">
        <v>10</v>
      </c>
      <c r="T18" s="41" t="s">
        <v>19</v>
      </c>
      <c r="U18" s="52">
        <f t="shared" si="4"/>
        <v>218.89</v>
      </c>
    </row>
    <row r="19" spans="1:21" s="14" customFormat="1" ht="17.25">
      <c r="A19" s="6">
        <f t="shared" si="5"/>
        <v>16</v>
      </c>
      <c r="B19" s="6" t="s">
        <v>109</v>
      </c>
      <c r="C19" s="7" t="s">
        <v>84</v>
      </c>
      <c r="D19" s="7"/>
      <c r="E19" s="8">
        <v>36</v>
      </c>
      <c r="F19" s="87">
        <f t="shared" si="0"/>
        <v>108</v>
      </c>
      <c r="G19" s="8">
        <v>25.5</v>
      </c>
      <c r="H19" s="88">
        <f t="shared" si="6"/>
        <v>51</v>
      </c>
      <c r="I19" s="8">
        <v>20.75</v>
      </c>
      <c r="J19" s="10">
        <f t="shared" si="2"/>
        <v>20.75</v>
      </c>
      <c r="K19" s="11">
        <f t="shared" si="7"/>
        <v>179.75</v>
      </c>
      <c r="L19" s="12">
        <v>6.25</v>
      </c>
      <c r="M19" s="13">
        <f t="shared" si="3"/>
        <v>18.75</v>
      </c>
      <c r="N19" s="16"/>
      <c r="O19" s="16"/>
      <c r="P19" s="49">
        <v>20</v>
      </c>
      <c r="Q19" s="16"/>
      <c r="R19" s="16"/>
      <c r="S19" s="16"/>
      <c r="T19" s="40" t="s">
        <v>19</v>
      </c>
      <c r="U19" s="52">
        <f t="shared" si="4"/>
        <v>218.5</v>
      </c>
    </row>
    <row r="20" spans="1:21" s="14" customFormat="1" ht="17.25">
      <c r="A20" s="6">
        <f t="shared" si="5"/>
        <v>17</v>
      </c>
      <c r="B20" s="23" t="s">
        <v>127</v>
      </c>
      <c r="C20" s="24" t="s">
        <v>46</v>
      </c>
      <c r="D20" s="24" t="s">
        <v>128</v>
      </c>
      <c r="E20" s="25">
        <v>34</v>
      </c>
      <c r="F20" s="90">
        <f t="shared" si="0"/>
        <v>102</v>
      </c>
      <c r="G20" s="25">
        <v>20</v>
      </c>
      <c r="H20" s="93">
        <f t="shared" si="6"/>
        <v>40</v>
      </c>
      <c r="I20" s="97">
        <v>7.25</v>
      </c>
      <c r="J20" s="99">
        <f t="shared" si="2"/>
        <v>7.25</v>
      </c>
      <c r="K20" s="27">
        <f t="shared" si="7"/>
        <v>149.25</v>
      </c>
      <c r="L20" s="12">
        <v>7.04</v>
      </c>
      <c r="M20" s="28">
        <f t="shared" si="3"/>
        <v>21.12</v>
      </c>
      <c r="N20" s="50">
        <v>20</v>
      </c>
      <c r="O20" s="50"/>
      <c r="P20" s="59">
        <v>20</v>
      </c>
      <c r="Q20" s="50"/>
      <c r="R20" s="50"/>
      <c r="S20" s="50"/>
      <c r="T20" s="41" t="s">
        <v>19</v>
      </c>
      <c r="U20" s="52">
        <f t="shared" si="4"/>
        <v>210.37</v>
      </c>
    </row>
    <row r="21" spans="1:21" s="14" customFormat="1" ht="25.5">
      <c r="A21" s="6">
        <f t="shared" si="5"/>
        <v>18</v>
      </c>
      <c r="B21" s="6" t="s">
        <v>57</v>
      </c>
      <c r="C21" s="7" t="s">
        <v>58</v>
      </c>
      <c r="D21" s="7" t="s">
        <v>59</v>
      </c>
      <c r="E21" s="8">
        <v>47.25</v>
      </c>
      <c r="F21" s="87">
        <f t="shared" si="0"/>
        <v>141.75</v>
      </c>
      <c r="G21" s="8"/>
      <c r="H21" s="19">
        <f t="shared" si="6"/>
        <v>0</v>
      </c>
      <c r="I21" s="8">
        <v>12</v>
      </c>
      <c r="J21" s="88">
        <f t="shared" si="2"/>
        <v>12</v>
      </c>
      <c r="K21" s="20">
        <f t="shared" si="7"/>
        <v>153.75</v>
      </c>
      <c r="L21" s="12">
        <v>7.23</v>
      </c>
      <c r="M21" s="13">
        <f t="shared" si="3"/>
        <v>21.69</v>
      </c>
      <c r="N21" s="16"/>
      <c r="O21" s="16"/>
      <c r="P21" s="49">
        <v>20</v>
      </c>
      <c r="Q21" s="16"/>
      <c r="R21" s="16"/>
      <c r="S21" s="16">
        <v>10</v>
      </c>
      <c r="T21" s="40" t="s">
        <v>19</v>
      </c>
      <c r="U21" s="52">
        <f t="shared" si="4"/>
        <v>205.44</v>
      </c>
    </row>
    <row r="22" spans="1:21" s="14" customFormat="1" ht="25.5">
      <c r="A22" s="6">
        <f t="shared" si="5"/>
        <v>19</v>
      </c>
      <c r="B22" s="23" t="s">
        <v>139</v>
      </c>
      <c r="C22" s="24" t="s">
        <v>76</v>
      </c>
      <c r="D22" s="24" t="s">
        <v>32</v>
      </c>
      <c r="E22" s="25">
        <v>39.75</v>
      </c>
      <c r="F22" s="90">
        <f t="shared" si="0"/>
        <v>119.25</v>
      </c>
      <c r="G22" s="25">
        <v>7.25</v>
      </c>
      <c r="H22" s="5">
        <f t="shared" si="6"/>
        <v>14.5</v>
      </c>
      <c r="I22" s="96"/>
      <c r="J22" s="98">
        <f t="shared" si="2"/>
        <v>0</v>
      </c>
      <c r="K22" s="27">
        <f t="shared" si="7"/>
        <v>133.75</v>
      </c>
      <c r="L22" s="12">
        <v>6.93</v>
      </c>
      <c r="M22" s="28">
        <f t="shared" si="3"/>
        <v>20.79</v>
      </c>
      <c r="N22" s="50">
        <v>20</v>
      </c>
      <c r="O22" s="50"/>
      <c r="P22" s="59">
        <v>20</v>
      </c>
      <c r="Q22" s="50"/>
      <c r="R22" s="50"/>
      <c r="S22" s="50">
        <v>10</v>
      </c>
      <c r="T22" s="41" t="s">
        <v>19</v>
      </c>
      <c r="U22" s="52">
        <f t="shared" si="4"/>
        <v>204.54</v>
      </c>
    </row>
    <row r="23" spans="1:21" s="14" customFormat="1" ht="17.25">
      <c r="A23" s="6">
        <f t="shared" si="5"/>
        <v>20</v>
      </c>
      <c r="B23" s="6" t="s">
        <v>83</v>
      </c>
      <c r="C23" s="7" t="s">
        <v>84</v>
      </c>
      <c r="D23" s="7" t="s">
        <v>85</v>
      </c>
      <c r="E23" s="8">
        <v>35.5</v>
      </c>
      <c r="F23" s="87">
        <f t="shared" si="0"/>
        <v>106.5</v>
      </c>
      <c r="G23" s="8">
        <v>8.75</v>
      </c>
      <c r="H23" s="10">
        <f t="shared" si="6"/>
        <v>17.5</v>
      </c>
      <c r="I23" s="8"/>
      <c r="J23" s="10">
        <f t="shared" si="2"/>
        <v>0</v>
      </c>
      <c r="K23" s="11">
        <f t="shared" si="7"/>
        <v>124</v>
      </c>
      <c r="L23" s="12">
        <v>8.04</v>
      </c>
      <c r="M23" s="13">
        <f t="shared" si="3"/>
        <v>24.119999999999997</v>
      </c>
      <c r="N23" s="16">
        <v>20</v>
      </c>
      <c r="O23" s="16"/>
      <c r="P23" s="49">
        <v>20</v>
      </c>
      <c r="Q23" s="16"/>
      <c r="R23" s="16">
        <v>1</v>
      </c>
      <c r="S23" s="16">
        <v>10</v>
      </c>
      <c r="T23" s="40" t="s">
        <v>19</v>
      </c>
      <c r="U23" s="52">
        <f t="shared" si="4"/>
        <v>199.12</v>
      </c>
    </row>
    <row r="24" spans="1:21" s="14" customFormat="1" ht="12.75">
      <c r="A24" s="6">
        <f t="shared" si="5"/>
        <v>21</v>
      </c>
      <c r="B24" s="6" t="s">
        <v>41</v>
      </c>
      <c r="C24" s="7" t="s">
        <v>42</v>
      </c>
      <c r="D24" s="7"/>
      <c r="E24" s="8">
        <v>40.75</v>
      </c>
      <c r="F24" s="87">
        <f t="shared" si="0"/>
        <v>122.25</v>
      </c>
      <c r="G24" s="8">
        <v>2.25</v>
      </c>
      <c r="H24" s="10">
        <f t="shared" si="6"/>
        <v>4.5</v>
      </c>
      <c r="I24" s="8"/>
      <c r="J24" s="10">
        <f t="shared" si="2"/>
        <v>0</v>
      </c>
      <c r="K24" s="11">
        <f t="shared" si="7"/>
        <v>126.75</v>
      </c>
      <c r="L24" s="12">
        <v>6</v>
      </c>
      <c r="M24" s="16">
        <f t="shared" si="3"/>
        <v>18</v>
      </c>
      <c r="N24" s="16">
        <v>20</v>
      </c>
      <c r="O24" s="16"/>
      <c r="P24" s="49">
        <v>20</v>
      </c>
      <c r="Q24" s="16"/>
      <c r="R24" s="16">
        <v>1</v>
      </c>
      <c r="S24" s="16">
        <v>5</v>
      </c>
      <c r="T24" s="40" t="s">
        <v>19</v>
      </c>
      <c r="U24" s="52">
        <f t="shared" si="4"/>
        <v>190.75</v>
      </c>
    </row>
    <row r="25" spans="1:21" s="14" customFormat="1" ht="17.25">
      <c r="A25" s="6">
        <f t="shared" si="5"/>
        <v>22</v>
      </c>
      <c r="B25" s="23" t="s">
        <v>123</v>
      </c>
      <c r="C25" s="24" t="s">
        <v>64</v>
      </c>
      <c r="D25" s="24" t="s">
        <v>124</v>
      </c>
      <c r="E25" s="25">
        <v>40</v>
      </c>
      <c r="F25" s="90">
        <f t="shared" si="0"/>
        <v>120</v>
      </c>
      <c r="G25" s="25"/>
      <c r="H25" s="5">
        <f t="shared" si="6"/>
        <v>0</v>
      </c>
      <c r="I25" s="25">
        <v>5.75</v>
      </c>
      <c r="J25" s="5">
        <f t="shared" si="2"/>
        <v>5.75</v>
      </c>
      <c r="K25" s="27">
        <f t="shared" si="7"/>
        <v>125.75</v>
      </c>
      <c r="L25" s="12">
        <v>8.9</v>
      </c>
      <c r="M25" s="28">
        <f t="shared" si="3"/>
        <v>26.700000000000003</v>
      </c>
      <c r="N25" s="16"/>
      <c r="O25" s="50"/>
      <c r="P25" s="59">
        <v>20</v>
      </c>
      <c r="Q25" s="50"/>
      <c r="R25" s="50">
        <v>1</v>
      </c>
      <c r="S25" s="50">
        <v>15</v>
      </c>
      <c r="T25" s="41" t="s">
        <v>19</v>
      </c>
      <c r="U25" s="52">
        <f t="shared" si="4"/>
        <v>188.45</v>
      </c>
    </row>
    <row r="26" spans="1:21" s="14" customFormat="1" ht="28.5" customHeight="1">
      <c r="A26" s="6">
        <f t="shared" si="5"/>
        <v>23</v>
      </c>
      <c r="B26" s="6" t="s">
        <v>60</v>
      </c>
      <c r="C26" s="7" t="s">
        <v>54</v>
      </c>
      <c r="D26" s="7" t="s">
        <v>32</v>
      </c>
      <c r="E26" s="8">
        <v>38.75</v>
      </c>
      <c r="F26" s="87">
        <f t="shared" si="0"/>
        <v>116.25</v>
      </c>
      <c r="G26" s="8">
        <v>4.5</v>
      </c>
      <c r="H26" s="10">
        <f t="shared" si="6"/>
        <v>9</v>
      </c>
      <c r="I26" s="8">
        <v>1.25</v>
      </c>
      <c r="J26" s="10">
        <f t="shared" si="2"/>
        <v>1.25</v>
      </c>
      <c r="K26" s="11">
        <f t="shared" si="7"/>
        <v>126.5</v>
      </c>
      <c r="L26" s="12">
        <v>7.08</v>
      </c>
      <c r="M26" s="13">
        <f t="shared" si="3"/>
        <v>21.240000000000002</v>
      </c>
      <c r="N26" s="16"/>
      <c r="O26" s="16"/>
      <c r="P26" s="49">
        <v>20</v>
      </c>
      <c r="Q26" s="16"/>
      <c r="R26" s="16">
        <v>1</v>
      </c>
      <c r="S26" s="16"/>
      <c r="T26" s="40" t="s">
        <v>19</v>
      </c>
      <c r="U26" s="52">
        <f t="shared" si="4"/>
        <v>168.74</v>
      </c>
    </row>
    <row r="27" spans="1:21" s="14" customFormat="1" ht="25.5">
      <c r="A27" s="6">
        <f t="shared" si="5"/>
        <v>24</v>
      </c>
      <c r="B27" s="6" t="s">
        <v>61</v>
      </c>
      <c r="C27" s="7" t="s">
        <v>26</v>
      </c>
      <c r="D27" s="7" t="s">
        <v>62</v>
      </c>
      <c r="E27" s="8">
        <v>38.75</v>
      </c>
      <c r="F27" s="87">
        <f t="shared" si="0"/>
        <v>116.25</v>
      </c>
      <c r="G27" s="8">
        <v>4.5</v>
      </c>
      <c r="H27" s="10">
        <f t="shared" si="6"/>
        <v>9</v>
      </c>
      <c r="I27" s="8">
        <v>1.25</v>
      </c>
      <c r="J27" s="10">
        <f t="shared" si="2"/>
        <v>1.25</v>
      </c>
      <c r="K27" s="11">
        <f t="shared" si="7"/>
        <v>126.5</v>
      </c>
      <c r="L27" s="12">
        <v>6.95</v>
      </c>
      <c r="M27" s="13">
        <f t="shared" si="3"/>
        <v>20.85</v>
      </c>
      <c r="N27" s="16"/>
      <c r="O27" s="16"/>
      <c r="P27" s="49">
        <v>20</v>
      </c>
      <c r="Q27" s="16"/>
      <c r="R27" s="16">
        <v>1</v>
      </c>
      <c r="S27" s="16"/>
      <c r="T27" s="40" t="s">
        <v>19</v>
      </c>
      <c r="U27" s="52">
        <f t="shared" si="4"/>
        <v>168.35</v>
      </c>
    </row>
    <row r="28" spans="1:21" s="14" customFormat="1" ht="12.75">
      <c r="A28" s="6">
        <f t="shared" si="5"/>
        <v>25</v>
      </c>
      <c r="B28" s="6" t="s">
        <v>43</v>
      </c>
      <c r="C28" s="7" t="s">
        <v>17</v>
      </c>
      <c r="D28" s="7"/>
      <c r="E28" s="8">
        <v>33</v>
      </c>
      <c r="F28" s="87">
        <f t="shared" si="0"/>
        <v>99</v>
      </c>
      <c r="G28" s="8">
        <v>5</v>
      </c>
      <c r="H28" s="10">
        <f t="shared" si="6"/>
        <v>10</v>
      </c>
      <c r="I28" s="8">
        <v>8.25</v>
      </c>
      <c r="J28" s="10">
        <f t="shared" si="2"/>
        <v>8.25</v>
      </c>
      <c r="K28" s="11">
        <f aca="true" t="shared" si="8" ref="K28:K59">F28+H28+J28</f>
        <v>117.25</v>
      </c>
      <c r="L28" s="12">
        <v>6.57</v>
      </c>
      <c r="M28" s="13">
        <f t="shared" si="3"/>
        <v>19.71</v>
      </c>
      <c r="N28" s="16"/>
      <c r="O28" s="16"/>
      <c r="P28" s="49">
        <v>20</v>
      </c>
      <c r="Q28" s="16"/>
      <c r="R28" s="16">
        <v>1</v>
      </c>
      <c r="S28" s="16">
        <v>10</v>
      </c>
      <c r="T28" s="40" t="s">
        <v>19</v>
      </c>
      <c r="U28" s="52">
        <f t="shared" si="4"/>
        <v>167.96</v>
      </c>
    </row>
    <row r="29" spans="1:21" s="14" customFormat="1" ht="17.25">
      <c r="A29" s="6">
        <f t="shared" si="5"/>
        <v>26</v>
      </c>
      <c r="B29" s="6" t="s">
        <v>151</v>
      </c>
      <c r="C29" s="7" t="s">
        <v>23</v>
      </c>
      <c r="D29" s="7"/>
      <c r="E29" s="8">
        <v>42</v>
      </c>
      <c r="F29" s="87">
        <f t="shared" si="0"/>
        <v>126</v>
      </c>
      <c r="G29" s="8"/>
      <c r="H29" s="10">
        <f t="shared" si="6"/>
        <v>0</v>
      </c>
      <c r="I29" s="8"/>
      <c r="J29" s="10">
        <f t="shared" si="2"/>
        <v>0</v>
      </c>
      <c r="K29" s="11">
        <f t="shared" si="8"/>
        <v>126</v>
      </c>
      <c r="L29" s="12">
        <v>6.75</v>
      </c>
      <c r="M29" s="13">
        <f t="shared" si="3"/>
        <v>20.25</v>
      </c>
      <c r="N29" s="16"/>
      <c r="O29" s="16"/>
      <c r="P29" s="49">
        <v>20</v>
      </c>
      <c r="Q29" s="16"/>
      <c r="R29" s="16"/>
      <c r="S29" s="16"/>
      <c r="T29" s="40" t="s">
        <v>19</v>
      </c>
      <c r="U29" s="52">
        <f t="shared" si="4"/>
        <v>166.25</v>
      </c>
    </row>
    <row r="30" spans="1:21" s="14" customFormat="1" ht="17.25">
      <c r="A30" s="6">
        <f t="shared" si="5"/>
        <v>27</v>
      </c>
      <c r="B30" s="6" t="s">
        <v>140</v>
      </c>
      <c r="C30" s="7" t="s">
        <v>18</v>
      </c>
      <c r="D30" s="7" t="s">
        <v>66</v>
      </c>
      <c r="E30" s="8">
        <v>34.5</v>
      </c>
      <c r="F30" s="87">
        <f t="shared" si="0"/>
        <v>103.5</v>
      </c>
      <c r="G30" s="8"/>
      <c r="H30" s="10">
        <f t="shared" si="6"/>
        <v>0</v>
      </c>
      <c r="I30" s="8">
        <v>1.5</v>
      </c>
      <c r="J30" s="10">
        <f t="shared" si="2"/>
        <v>1.5</v>
      </c>
      <c r="K30" s="11">
        <f t="shared" si="8"/>
        <v>105</v>
      </c>
      <c r="L30" s="12">
        <v>7</v>
      </c>
      <c r="M30" s="13">
        <f t="shared" si="3"/>
        <v>21</v>
      </c>
      <c r="N30" s="16">
        <v>20</v>
      </c>
      <c r="O30" s="16"/>
      <c r="P30" s="49">
        <v>20</v>
      </c>
      <c r="Q30" s="16"/>
      <c r="R30" s="16"/>
      <c r="S30" s="16"/>
      <c r="T30" s="40" t="s">
        <v>19</v>
      </c>
      <c r="U30" s="52">
        <f t="shared" si="4"/>
        <v>166</v>
      </c>
    </row>
    <row r="31" spans="1:21" s="14" customFormat="1" ht="19.5" customHeight="1">
      <c r="A31" s="6">
        <f t="shared" si="5"/>
        <v>28</v>
      </c>
      <c r="B31" s="6" t="s">
        <v>55</v>
      </c>
      <c r="C31" s="7" t="s">
        <v>21</v>
      </c>
      <c r="D31" s="7" t="s">
        <v>35</v>
      </c>
      <c r="E31" s="8">
        <v>37.5</v>
      </c>
      <c r="F31" s="87">
        <f t="shared" si="0"/>
        <v>112.5</v>
      </c>
      <c r="G31" s="8"/>
      <c r="H31" s="10">
        <f t="shared" si="6"/>
        <v>0</v>
      </c>
      <c r="I31" s="8"/>
      <c r="J31" s="10">
        <f t="shared" si="2"/>
        <v>0</v>
      </c>
      <c r="K31" s="11">
        <f t="shared" si="8"/>
        <v>112.5</v>
      </c>
      <c r="L31" s="12">
        <v>6.61</v>
      </c>
      <c r="M31" s="13">
        <f t="shared" si="3"/>
        <v>19.830000000000002</v>
      </c>
      <c r="N31" s="16"/>
      <c r="O31" s="16"/>
      <c r="P31" s="16">
        <v>20</v>
      </c>
      <c r="Q31" s="16"/>
      <c r="R31" s="16"/>
      <c r="S31" s="16">
        <v>10</v>
      </c>
      <c r="T31" s="40" t="s">
        <v>19</v>
      </c>
      <c r="U31" s="52">
        <f t="shared" si="4"/>
        <v>162.33</v>
      </c>
    </row>
    <row r="32" spans="1:21" s="14" customFormat="1" ht="12.75">
      <c r="A32" s="6">
        <f t="shared" si="5"/>
        <v>29</v>
      </c>
      <c r="B32" s="6" t="s">
        <v>49</v>
      </c>
      <c r="C32" s="7" t="s">
        <v>18</v>
      </c>
      <c r="D32" s="7"/>
      <c r="E32" s="8">
        <v>33.5</v>
      </c>
      <c r="F32" s="87">
        <f t="shared" si="0"/>
        <v>100.5</v>
      </c>
      <c r="G32" s="8">
        <v>5.5</v>
      </c>
      <c r="H32" s="10">
        <f t="shared" si="6"/>
        <v>11</v>
      </c>
      <c r="I32" s="8">
        <v>7.25</v>
      </c>
      <c r="J32" s="10">
        <f t="shared" si="2"/>
        <v>7.25</v>
      </c>
      <c r="K32" s="11">
        <f t="shared" si="8"/>
        <v>118.75</v>
      </c>
      <c r="L32" s="12">
        <v>7.25</v>
      </c>
      <c r="M32" s="13">
        <f t="shared" si="3"/>
        <v>21.75</v>
      </c>
      <c r="N32" s="16"/>
      <c r="O32" s="16"/>
      <c r="P32" s="16">
        <v>20</v>
      </c>
      <c r="Q32" s="16"/>
      <c r="R32" s="16">
        <v>1</v>
      </c>
      <c r="S32" s="16"/>
      <c r="T32" s="40" t="s">
        <v>19</v>
      </c>
      <c r="U32" s="52">
        <f t="shared" si="4"/>
        <v>161.5</v>
      </c>
    </row>
    <row r="33" spans="1:21" s="14" customFormat="1" ht="17.25">
      <c r="A33" s="6">
        <f t="shared" si="5"/>
        <v>30</v>
      </c>
      <c r="B33" s="23" t="s">
        <v>147</v>
      </c>
      <c r="C33" s="24" t="s">
        <v>84</v>
      </c>
      <c r="D33" s="24"/>
      <c r="E33" s="25">
        <v>17</v>
      </c>
      <c r="F33" s="90">
        <f t="shared" si="0"/>
        <v>51</v>
      </c>
      <c r="G33" s="25">
        <v>7</v>
      </c>
      <c r="H33" s="93">
        <f t="shared" si="6"/>
        <v>14</v>
      </c>
      <c r="I33" s="25">
        <v>34.5</v>
      </c>
      <c r="J33" s="5">
        <f t="shared" si="2"/>
        <v>34.5</v>
      </c>
      <c r="K33" s="27">
        <f t="shared" si="8"/>
        <v>99.5</v>
      </c>
      <c r="L33" s="12">
        <v>7.26</v>
      </c>
      <c r="M33" s="28">
        <f t="shared" si="3"/>
        <v>21.78</v>
      </c>
      <c r="N33" s="50">
        <v>20</v>
      </c>
      <c r="O33" s="50"/>
      <c r="P33" s="50">
        <v>20</v>
      </c>
      <c r="Q33" s="50"/>
      <c r="R33" s="50"/>
      <c r="S33" s="50"/>
      <c r="T33" s="41" t="s">
        <v>19</v>
      </c>
      <c r="U33" s="52">
        <f t="shared" si="4"/>
        <v>161.28</v>
      </c>
    </row>
    <row r="34" spans="1:21" s="14" customFormat="1" ht="30.75" customHeight="1">
      <c r="A34" s="6">
        <f t="shared" si="5"/>
        <v>31</v>
      </c>
      <c r="B34" s="6" t="s">
        <v>29</v>
      </c>
      <c r="C34" s="7" t="s">
        <v>23</v>
      </c>
      <c r="D34" s="7" t="s">
        <v>199</v>
      </c>
      <c r="E34" s="8">
        <v>38.75</v>
      </c>
      <c r="F34" s="87">
        <f t="shared" si="0"/>
        <v>116.25</v>
      </c>
      <c r="G34" s="8"/>
      <c r="H34" s="10">
        <f t="shared" si="6"/>
        <v>0</v>
      </c>
      <c r="I34" s="8"/>
      <c r="J34" s="10">
        <f t="shared" si="2"/>
        <v>0</v>
      </c>
      <c r="K34" s="11">
        <f t="shared" si="8"/>
        <v>116.25</v>
      </c>
      <c r="L34" s="12">
        <v>7.33</v>
      </c>
      <c r="M34" s="13">
        <f t="shared" si="3"/>
        <v>21.990000000000002</v>
      </c>
      <c r="N34" s="16"/>
      <c r="O34" s="16"/>
      <c r="P34" s="16">
        <v>20</v>
      </c>
      <c r="Q34" s="16"/>
      <c r="R34" s="16">
        <v>1</v>
      </c>
      <c r="S34" s="16"/>
      <c r="T34" s="40" t="s">
        <v>19</v>
      </c>
      <c r="U34" s="52">
        <f t="shared" si="4"/>
        <v>159.24</v>
      </c>
    </row>
    <row r="35" spans="1:21" s="14" customFormat="1" ht="17.25">
      <c r="A35" s="6">
        <f t="shared" si="5"/>
        <v>32</v>
      </c>
      <c r="B35" s="6" t="s">
        <v>71</v>
      </c>
      <c r="C35" s="7" t="s">
        <v>35</v>
      </c>
      <c r="D35" s="7"/>
      <c r="E35" s="8">
        <v>34.75</v>
      </c>
      <c r="F35" s="87">
        <f t="shared" si="0"/>
        <v>104.25</v>
      </c>
      <c r="G35" s="8"/>
      <c r="H35" s="10">
        <f t="shared" si="6"/>
        <v>0</v>
      </c>
      <c r="I35" s="8">
        <v>7</v>
      </c>
      <c r="J35" s="88">
        <f t="shared" si="2"/>
        <v>7</v>
      </c>
      <c r="K35" s="11">
        <f t="shared" si="8"/>
        <v>111.25</v>
      </c>
      <c r="L35" s="12">
        <v>6.43</v>
      </c>
      <c r="M35" s="13">
        <f t="shared" si="3"/>
        <v>19.29</v>
      </c>
      <c r="N35" s="16"/>
      <c r="O35" s="16"/>
      <c r="P35" s="16">
        <v>20</v>
      </c>
      <c r="Q35" s="16"/>
      <c r="R35" s="16"/>
      <c r="S35" s="16">
        <v>5</v>
      </c>
      <c r="T35" s="40" t="s">
        <v>19</v>
      </c>
      <c r="U35" s="52">
        <f t="shared" si="4"/>
        <v>155.54</v>
      </c>
    </row>
    <row r="36" spans="1:21" s="14" customFormat="1" ht="25.5">
      <c r="A36" s="6">
        <f t="shared" si="5"/>
        <v>33</v>
      </c>
      <c r="B36" s="23" t="s">
        <v>166</v>
      </c>
      <c r="C36" s="24" t="s">
        <v>26</v>
      </c>
      <c r="D36" s="24" t="s">
        <v>35</v>
      </c>
      <c r="E36" s="25">
        <v>28.5</v>
      </c>
      <c r="F36" s="90">
        <f aca="true" t="shared" si="9" ref="F36:F67">E36*3</f>
        <v>85.5</v>
      </c>
      <c r="G36" s="25"/>
      <c r="H36" s="5">
        <f t="shared" si="1"/>
        <v>0</v>
      </c>
      <c r="I36" s="25"/>
      <c r="J36" s="5">
        <f aca="true" t="shared" si="10" ref="J36:J67">I36*1</f>
        <v>0</v>
      </c>
      <c r="K36" s="27">
        <f t="shared" si="8"/>
        <v>85.5</v>
      </c>
      <c r="L36" s="12">
        <v>6.93</v>
      </c>
      <c r="M36" s="28">
        <f aca="true" t="shared" si="11" ref="M36:M67">L36*3</f>
        <v>20.79</v>
      </c>
      <c r="N36" s="50">
        <v>20</v>
      </c>
      <c r="O36" s="50"/>
      <c r="P36" s="50">
        <v>20</v>
      </c>
      <c r="Q36" s="50"/>
      <c r="R36" s="50"/>
      <c r="S36" s="50"/>
      <c r="T36" s="41" t="s">
        <v>19</v>
      </c>
      <c r="U36" s="52">
        <f aca="true" t="shared" si="12" ref="U36:U67">K36+M36+N36+O36+P36+Q36+R36+S36</f>
        <v>146.29</v>
      </c>
    </row>
    <row r="37" spans="1:21" s="14" customFormat="1" ht="12.75">
      <c r="A37" s="6">
        <f aca="true" t="shared" si="13" ref="A37:A68">A36+1</f>
        <v>34</v>
      </c>
      <c r="B37" s="6" t="s">
        <v>31</v>
      </c>
      <c r="C37" s="7" t="s">
        <v>32</v>
      </c>
      <c r="D37" s="7" t="s">
        <v>27</v>
      </c>
      <c r="E37" s="8">
        <f>8+8+8</f>
        <v>24</v>
      </c>
      <c r="F37" s="87">
        <f t="shared" si="9"/>
        <v>72</v>
      </c>
      <c r="G37" s="8"/>
      <c r="H37" s="10">
        <f t="shared" si="1"/>
        <v>0</v>
      </c>
      <c r="I37" s="8">
        <v>13.25</v>
      </c>
      <c r="J37" s="15">
        <f t="shared" si="10"/>
        <v>13.25</v>
      </c>
      <c r="K37" s="11">
        <f t="shared" si="8"/>
        <v>85.25</v>
      </c>
      <c r="L37" s="12">
        <v>6.91</v>
      </c>
      <c r="M37" s="13">
        <f t="shared" si="11"/>
        <v>20.73</v>
      </c>
      <c r="N37" s="16">
        <v>20</v>
      </c>
      <c r="O37" s="16"/>
      <c r="P37" s="16">
        <v>20</v>
      </c>
      <c r="Q37" s="16"/>
      <c r="R37" s="16"/>
      <c r="S37" s="16"/>
      <c r="T37" s="40" t="s">
        <v>19</v>
      </c>
      <c r="U37" s="52">
        <f t="shared" si="12"/>
        <v>145.98000000000002</v>
      </c>
    </row>
    <row r="38" spans="1:21" s="14" customFormat="1" ht="20.25" customHeight="1">
      <c r="A38" s="6">
        <f t="shared" si="13"/>
        <v>35</v>
      </c>
      <c r="B38" s="6" t="s">
        <v>65</v>
      </c>
      <c r="C38" s="7" t="s">
        <v>23</v>
      </c>
      <c r="D38" s="7" t="s">
        <v>66</v>
      </c>
      <c r="E38" s="8">
        <v>16</v>
      </c>
      <c r="F38" s="87">
        <f t="shared" si="9"/>
        <v>48</v>
      </c>
      <c r="G38" s="8">
        <v>6.25</v>
      </c>
      <c r="H38" s="10">
        <f t="shared" si="1"/>
        <v>12.5</v>
      </c>
      <c r="I38" s="8">
        <v>8.75</v>
      </c>
      <c r="J38" s="10">
        <f t="shared" si="10"/>
        <v>8.75</v>
      </c>
      <c r="K38" s="11">
        <f t="shared" si="8"/>
        <v>69.25</v>
      </c>
      <c r="L38" s="12">
        <v>7.39</v>
      </c>
      <c r="M38" s="13">
        <f t="shared" si="11"/>
        <v>22.169999999999998</v>
      </c>
      <c r="N38" s="16"/>
      <c r="O38" s="16">
        <v>30</v>
      </c>
      <c r="P38" s="16">
        <v>20</v>
      </c>
      <c r="Q38" s="16"/>
      <c r="R38" s="16"/>
      <c r="S38" s="16"/>
      <c r="T38" s="40" t="s">
        <v>19</v>
      </c>
      <c r="U38" s="52">
        <f t="shared" si="12"/>
        <v>141.42000000000002</v>
      </c>
    </row>
    <row r="39" spans="1:21" s="14" customFormat="1" ht="30" customHeight="1">
      <c r="A39" s="6">
        <f t="shared" si="13"/>
        <v>36</v>
      </c>
      <c r="B39" s="23" t="s">
        <v>119</v>
      </c>
      <c r="C39" s="24" t="s">
        <v>42</v>
      </c>
      <c r="D39" s="24" t="s">
        <v>76</v>
      </c>
      <c r="E39" s="25">
        <v>32</v>
      </c>
      <c r="F39" s="90">
        <f t="shared" si="9"/>
        <v>96</v>
      </c>
      <c r="G39" s="25"/>
      <c r="H39" s="5">
        <f t="shared" si="1"/>
        <v>0</v>
      </c>
      <c r="I39" s="25"/>
      <c r="J39" s="5">
        <f t="shared" si="10"/>
        <v>0</v>
      </c>
      <c r="K39" s="27">
        <f t="shared" si="8"/>
        <v>96</v>
      </c>
      <c r="L39" s="12">
        <v>6.86</v>
      </c>
      <c r="M39" s="28">
        <f t="shared" si="11"/>
        <v>20.580000000000002</v>
      </c>
      <c r="N39" s="50"/>
      <c r="O39" s="50"/>
      <c r="P39" s="50">
        <v>20</v>
      </c>
      <c r="Q39" s="50"/>
      <c r="R39" s="50"/>
      <c r="S39" s="50"/>
      <c r="T39" s="41" t="s">
        <v>19</v>
      </c>
      <c r="U39" s="52">
        <f t="shared" si="12"/>
        <v>136.57999999999998</v>
      </c>
    </row>
    <row r="40" spans="1:21" ht="12.75">
      <c r="A40" s="23">
        <f t="shared" si="13"/>
        <v>37</v>
      </c>
      <c r="B40" s="6" t="s">
        <v>142</v>
      </c>
      <c r="C40" s="7" t="s">
        <v>46</v>
      </c>
      <c r="D40" s="7" t="s">
        <v>18</v>
      </c>
      <c r="E40" s="8">
        <v>21</v>
      </c>
      <c r="F40" s="87">
        <f t="shared" si="9"/>
        <v>63</v>
      </c>
      <c r="G40" s="8"/>
      <c r="H40" s="10">
        <f t="shared" si="1"/>
        <v>0</v>
      </c>
      <c r="I40" s="8">
        <v>4.5</v>
      </c>
      <c r="J40" s="10">
        <f t="shared" si="10"/>
        <v>4.5</v>
      </c>
      <c r="K40" s="11">
        <f t="shared" si="8"/>
        <v>67.5</v>
      </c>
      <c r="L40" s="12">
        <v>7.68</v>
      </c>
      <c r="M40" s="13">
        <f t="shared" si="11"/>
        <v>23.04</v>
      </c>
      <c r="N40" s="16">
        <v>20</v>
      </c>
      <c r="O40" s="16"/>
      <c r="P40" s="16">
        <v>20</v>
      </c>
      <c r="Q40" s="16"/>
      <c r="R40" s="16"/>
      <c r="S40" s="16"/>
      <c r="T40" s="40" t="s">
        <v>19</v>
      </c>
      <c r="U40" s="52">
        <f t="shared" si="12"/>
        <v>130.54</v>
      </c>
    </row>
    <row r="41" spans="1:21" s="14" customFormat="1" ht="25.5">
      <c r="A41" s="6">
        <f t="shared" si="13"/>
        <v>38</v>
      </c>
      <c r="B41" s="6" t="s">
        <v>101</v>
      </c>
      <c r="C41" s="7" t="s">
        <v>46</v>
      </c>
      <c r="D41" s="7" t="s">
        <v>82</v>
      </c>
      <c r="E41" s="8">
        <f>9+8+5</f>
        <v>22</v>
      </c>
      <c r="F41" s="87">
        <f t="shared" si="9"/>
        <v>66</v>
      </c>
      <c r="G41" s="8"/>
      <c r="H41" s="10">
        <f t="shared" si="1"/>
        <v>0</v>
      </c>
      <c r="I41" s="8"/>
      <c r="J41" s="10">
        <f t="shared" si="10"/>
        <v>0</v>
      </c>
      <c r="K41" s="11">
        <f t="shared" si="8"/>
        <v>66</v>
      </c>
      <c r="L41" s="12">
        <v>7.04</v>
      </c>
      <c r="M41" s="13">
        <f t="shared" si="11"/>
        <v>21.12</v>
      </c>
      <c r="N41" s="16">
        <v>20</v>
      </c>
      <c r="O41" s="16"/>
      <c r="P41" s="16">
        <v>20</v>
      </c>
      <c r="Q41" s="16"/>
      <c r="R41" s="16"/>
      <c r="S41" s="16"/>
      <c r="T41" s="40" t="s">
        <v>19</v>
      </c>
      <c r="U41" s="52">
        <f t="shared" si="12"/>
        <v>127.12</v>
      </c>
    </row>
    <row r="42" spans="1:21" ht="12.75">
      <c r="A42" s="23">
        <f t="shared" si="13"/>
        <v>39</v>
      </c>
      <c r="B42" s="23" t="s">
        <v>114</v>
      </c>
      <c r="C42" s="24" t="s">
        <v>32</v>
      </c>
      <c r="D42" s="24"/>
      <c r="E42" s="25">
        <v>16</v>
      </c>
      <c r="F42" s="90">
        <f t="shared" si="9"/>
        <v>48</v>
      </c>
      <c r="G42" s="25"/>
      <c r="H42" s="5">
        <f t="shared" si="1"/>
        <v>0</v>
      </c>
      <c r="I42" s="25">
        <v>35</v>
      </c>
      <c r="J42" s="93">
        <f t="shared" si="10"/>
        <v>35</v>
      </c>
      <c r="K42" s="27">
        <f t="shared" si="8"/>
        <v>83</v>
      </c>
      <c r="L42" s="12">
        <v>6.73</v>
      </c>
      <c r="M42" s="28">
        <f t="shared" si="11"/>
        <v>20.19</v>
      </c>
      <c r="N42" s="50"/>
      <c r="O42" s="50"/>
      <c r="P42" s="50">
        <v>20</v>
      </c>
      <c r="Q42" s="50"/>
      <c r="R42" s="50"/>
      <c r="S42" s="50"/>
      <c r="T42" s="41" t="s">
        <v>19</v>
      </c>
      <c r="U42" s="52">
        <f t="shared" si="12"/>
        <v>123.19</v>
      </c>
    </row>
    <row r="43" spans="1:21" s="14" customFormat="1" ht="12.75">
      <c r="A43" s="6">
        <f t="shared" si="13"/>
        <v>40</v>
      </c>
      <c r="B43" s="23" t="s">
        <v>141</v>
      </c>
      <c r="C43" s="24" t="s">
        <v>18</v>
      </c>
      <c r="D43" s="24"/>
      <c r="E43" s="25">
        <v>18.5</v>
      </c>
      <c r="F43" s="90">
        <f t="shared" si="9"/>
        <v>55.5</v>
      </c>
      <c r="G43" s="25">
        <v>1</v>
      </c>
      <c r="H43" s="5">
        <f t="shared" si="1"/>
        <v>2</v>
      </c>
      <c r="I43" s="25">
        <v>9</v>
      </c>
      <c r="J43" s="93">
        <f t="shared" si="10"/>
        <v>9</v>
      </c>
      <c r="K43" s="27">
        <f t="shared" si="8"/>
        <v>66.5</v>
      </c>
      <c r="L43" s="12">
        <v>6.67</v>
      </c>
      <c r="M43" s="28">
        <f t="shared" si="11"/>
        <v>20.009999999999998</v>
      </c>
      <c r="N43" s="50"/>
      <c r="O43" s="50"/>
      <c r="P43" s="50">
        <v>20</v>
      </c>
      <c r="Q43" s="50"/>
      <c r="R43" s="50"/>
      <c r="S43" s="50">
        <v>15</v>
      </c>
      <c r="T43" s="41" t="s">
        <v>19</v>
      </c>
      <c r="U43" s="52">
        <f t="shared" si="12"/>
        <v>121.50999999999999</v>
      </c>
    </row>
    <row r="44" spans="1:21" s="14" customFormat="1" ht="12.75">
      <c r="A44" s="6">
        <f t="shared" si="13"/>
        <v>41</v>
      </c>
      <c r="B44" s="6" t="s">
        <v>33</v>
      </c>
      <c r="C44" s="7" t="s">
        <v>17</v>
      </c>
      <c r="D44" s="7"/>
      <c r="E44" s="8">
        <v>8</v>
      </c>
      <c r="F44" s="87">
        <f t="shared" si="9"/>
        <v>24</v>
      </c>
      <c r="G44" s="8">
        <v>23.75</v>
      </c>
      <c r="H44" s="10">
        <f t="shared" si="1"/>
        <v>47.5</v>
      </c>
      <c r="I44" s="8">
        <v>12.5</v>
      </c>
      <c r="J44" s="10">
        <f t="shared" si="10"/>
        <v>12.5</v>
      </c>
      <c r="K44" s="11">
        <f t="shared" si="8"/>
        <v>84</v>
      </c>
      <c r="L44" s="12">
        <v>5</v>
      </c>
      <c r="M44" s="16">
        <f t="shared" si="11"/>
        <v>15</v>
      </c>
      <c r="N44" s="16"/>
      <c r="O44" s="16"/>
      <c r="P44" s="16">
        <v>20</v>
      </c>
      <c r="Q44" s="16"/>
      <c r="R44" s="16"/>
      <c r="S44" s="16"/>
      <c r="T44" s="40" t="s">
        <v>19</v>
      </c>
      <c r="U44" s="52">
        <f t="shared" si="12"/>
        <v>119</v>
      </c>
    </row>
    <row r="45" spans="1:21" s="14" customFormat="1" ht="21.75" customHeight="1">
      <c r="A45" s="6">
        <f t="shared" si="13"/>
        <v>42</v>
      </c>
      <c r="B45" s="6" t="s">
        <v>73</v>
      </c>
      <c r="C45" s="7" t="s">
        <v>23</v>
      </c>
      <c r="D45" s="7" t="s">
        <v>66</v>
      </c>
      <c r="E45" s="8">
        <v>17.25</v>
      </c>
      <c r="F45" s="87">
        <f t="shared" si="9"/>
        <v>51.75</v>
      </c>
      <c r="G45" s="8">
        <v>8</v>
      </c>
      <c r="H45" s="88">
        <f t="shared" si="1"/>
        <v>16</v>
      </c>
      <c r="I45" s="8">
        <v>9.25</v>
      </c>
      <c r="J45" s="10">
        <f t="shared" si="10"/>
        <v>9.25</v>
      </c>
      <c r="K45" s="11">
        <f t="shared" si="8"/>
        <v>77</v>
      </c>
      <c r="L45" s="12">
        <v>7</v>
      </c>
      <c r="M45" s="13">
        <f t="shared" si="11"/>
        <v>21</v>
      </c>
      <c r="N45" s="16"/>
      <c r="O45" s="16"/>
      <c r="P45" s="16">
        <v>20</v>
      </c>
      <c r="Q45" s="16"/>
      <c r="R45" s="16">
        <v>1</v>
      </c>
      <c r="S45" s="16"/>
      <c r="T45" s="40" t="s">
        <v>19</v>
      </c>
      <c r="U45" s="52">
        <f t="shared" si="12"/>
        <v>119</v>
      </c>
    </row>
    <row r="46" spans="1:21" s="14" customFormat="1" ht="17.25">
      <c r="A46" s="6">
        <f t="shared" si="13"/>
        <v>43</v>
      </c>
      <c r="B46" s="6" t="s">
        <v>47</v>
      </c>
      <c r="C46" s="7" t="s">
        <v>46</v>
      </c>
      <c r="D46" s="7" t="s">
        <v>35</v>
      </c>
      <c r="E46" s="8">
        <v>21.5</v>
      </c>
      <c r="F46" s="87">
        <f t="shared" si="9"/>
        <v>64.5</v>
      </c>
      <c r="G46" s="8">
        <v>7.5</v>
      </c>
      <c r="H46" s="10">
        <f t="shared" si="1"/>
        <v>15</v>
      </c>
      <c r="I46" s="8"/>
      <c r="J46" s="10">
        <f t="shared" si="10"/>
        <v>0</v>
      </c>
      <c r="K46" s="11">
        <f t="shared" si="8"/>
        <v>79.5</v>
      </c>
      <c r="L46" s="12">
        <v>6.23</v>
      </c>
      <c r="M46" s="13">
        <f t="shared" si="11"/>
        <v>18.69</v>
      </c>
      <c r="N46" s="16"/>
      <c r="O46" s="16"/>
      <c r="P46" s="16">
        <v>20</v>
      </c>
      <c r="Q46" s="16"/>
      <c r="R46" s="16"/>
      <c r="S46" s="16"/>
      <c r="T46" s="40" t="s">
        <v>19</v>
      </c>
      <c r="U46" s="52">
        <f t="shared" si="12"/>
        <v>118.19</v>
      </c>
    </row>
    <row r="47" spans="1:21" s="14" customFormat="1" ht="17.25">
      <c r="A47" s="6">
        <f t="shared" si="13"/>
        <v>44</v>
      </c>
      <c r="B47" s="23" t="s">
        <v>112</v>
      </c>
      <c r="C47" s="24" t="s">
        <v>23</v>
      </c>
      <c r="D47" s="24" t="s">
        <v>18</v>
      </c>
      <c r="E47" s="25">
        <v>24</v>
      </c>
      <c r="F47" s="90">
        <f t="shared" si="9"/>
        <v>72</v>
      </c>
      <c r="G47" s="25"/>
      <c r="H47" s="5">
        <f t="shared" si="1"/>
        <v>0</v>
      </c>
      <c r="I47" s="25"/>
      <c r="J47" s="5">
        <f t="shared" si="10"/>
        <v>0</v>
      </c>
      <c r="K47" s="27">
        <f t="shared" si="8"/>
        <v>72</v>
      </c>
      <c r="L47" s="12">
        <v>7.03</v>
      </c>
      <c r="M47" s="28">
        <f t="shared" si="11"/>
        <v>21.09</v>
      </c>
      <c r="N47" s="50"/>
      <c r="O47" s="50"/>
      <c r="P47" s="50">
        <v>20</v>
      </c>
      <c r="Q47" s="50"/>
      <c r="R47" s="50"/>
      <c r="S47" s="50">
        <v>5</v>
      </c>
      <c r="T47" s="41" t="s">
        <v>19</v>
      </c>
      <c r="U47" s="52">
        <f t="shared" si="12"/>
        <v>118.09</v>
      </c>
    </row>
    <row r="48" spans="1:21" s="14" customFormat="1" ht="28.5" customHeight="1">
      <c r="A48" s="6">
        <f t="shared" si="13"/>
        <v>45</v>
      </c>
      <c r="B48" s="6" t="s">
        <v>81</v>
      </c>
      <c r="C48" s="7" t="s">
        <v>18</v>
      </c>
      <c r="D48" s="7" t="s">
        <v>82</v>
      </c>
      <c r="E48" s="8">
        <v>15</v>
      </c>
      <c r="F48" s="87">
        <f t="shared" si="9"/>
        <v>45</v>
      </c>
      <c r="G48" s="8">
        <v>15</v>
      </c>
      <c r="H48" s="10">
        <f t="shared" si="1"/>
        <v>30</v>
      </c>
      <c r="I48" s="8"/>
      <c r="J48" s="10">
        <f t="shared" si="10"/>
        <v>0</v>
      </c>
      <c r="K48" s="11">
        <f t="shared" si="8"/>
        <v>75</v>
      </c>
      <c r="L48" s="12">
        <v>7.32</v>
      </c>
      <c r="M48" s="13">
        <f t="shared" si="11"/>
        <v>21.96</v>
      </c>
      <c r="N48" s="16"/>
      <c r="O48" s="16"/>
      <c r="P48" s="16">
        <v>20</v>
      </c>
      <c r="Q48" s="16"/>
      <c r="R48" s="16"/>
      <c r="S48" s="16"/>
      <c r="T48" s="40" t="s">
        <v>19</v>
      </c>
      <c r="U48" s="52">
        <f t="shared" si="12"/>
        <v>116.96000000000001</v>
      </c>
    </row>
    <row r="49" spans="1:21" s="14" customFormat="1" ht="12.75">
      <c r="A49" s="6">
        <f t="shared" si="13"/>
        <v>46</v>
      </c>
      <c r="B49" s="6" t="s">
        <v>152</v>
      </c>
      <c r="C49" s="7" t="s">
        <v>32</v>
      </c>
      <c r="D49" s="7"/>
      <c r="E49" s="8">
        <v>18.25</v>
      </c>
      <c r="F49" s="87">
        <f t="shared" si="9"/>
        <v>54.75</v>
      </c>
      <c r="G49" s="8">
        <v>0.5</v>
      </c>
      <c r="H49" s="88">
        <f t="shared" si="1"/>
        <v>1</v>
      </c>
      <c r="I49" s="8">
        <v>12.5</v>
      </c>
      <c r="J49" s="10">
        <f t="shared" si="10"/>
        <v>12.5</v>
      </c>
      <c r="K49" s="11">
        <f t="shared" si="8"/>
        <v>68.25</v>
      </c>
      <c r="L49" s="12">
        <v>6.88</v>
      </c>
      <c r="M49" s="13">
        <f t="shared" si="11"/>
        <v>20.64</v>
      </c>
      <c r="N49" s="16"/>
      <c r="O49" s="16"/>
      <c r="P49" s="16">
        <v>20</v>
      </c>
      <c r="Q49" s="16"/>
      <c r="R49" s="16"/>
      <c r="S49" s="16"/>
      <c r="T49" s="40" t="s">
        <v>19</v>
      </c>
      <c r="U49" s="52">
        <f t="shared" si="12"/>
        <v>108.89</v>
      </c>
    </row>
    <row r="50" spans="1:21" s="14" customFormat="1" ht="17.25">
      <c r="A50" s="6">
        <f t="shared" si="13"/>
        <v>47</v>
      </c>
      <c r="B50" s="23" t="s">
        <v>130</v>
      </c>
      <c r="C50" s="24" t="s">
        <v>64</v>
      </c>
      <c r="D50" s="24" t="s">
        <v>35</v>
      </c>
      <c r="E50" s="25"/>
      <c r="F50" s="92">
        <f t="shared" si="9"/>
        <v>0</v>
      </c>
      <c r="G50" s="25">
        <v>30.5</v>
      </c>
      <c r="H50" s="93">
        <f t="shared" si="1"/>
        <v>61</v>
      </c>
      <c r="I50" s="25">
        <v>2</v>
      </c>
      <c r="J50" s="93">
        <f t="shared" si="10"/>
        <v>2</v>
      </c>
      <c r="K50" s="27">
        <f t="shared" si="8"/>
        <v>63</v>
      </c>
      <c r="L50" s="12">
        <v>6.52</v>
      </c>
      <c r="M50" s="28">
        <f t="shared" si="11"/>
        <v>19.56</v>
      </c>
      <c r="N50" s="50"/>
      <c r="O50" s="50"/>
      <c r="P50" s="50">
        <v>20</v>
      </c>
      <c r="Q50" s="50"/>
      <c r="R50" s="50">
        <v>1</v>
      </c>
      <c r="S50" s="50">
        <v>5</v>
      </c>
      <c r="T50" s="41" t="s">
        <v>19</v>
      </c>
      <c r="U50" s="52">
        <f t="shared" si="12"/>
        <v>108.56</v>
      </c>
    </row>
    <row r="51" spans="1:21" s="14" customFormat="1" ht="25.5">
      <c r="A51" s="6">
        <f t="shared" si="13"/>
        <v>48</v>
      </c>
      <c r="B51" s="6" t="s">
        <v>96</v>
      </c>
      <c r="C51" s="7" t="s">
        <v>26</v>
      </c>
      <c r="D51" s="7" t="s">
        <v>37</v>
      </c>
      <c r="E51" s="8">
        <v>22.75</v>
      </c>
      <c r="F51" s="87">
        <f t="shared" si="9"/>
        <v>68.25</v>
      </c>
      <c r="G51" s="8"/>
      <c r="H51" s="10">
        <f t="shared" si="1"/>
        <v>0</v>
      </c>
      <c r="I51" s="8"/>
      <c r="J51" s="10">
        <f t="shared" si="10"/>
        <v>0</v>
      </c>
      <c r="K51" s="11">
        <f t="shared" si="8"/>
        <v>68.25</v>
      </c>
      <c r="L51" s="12">
        <v>6.5</v>
      </c>
      <c r="M51" s="13">
        <f t="shared" si="11"/>
        <v>19.5</v>
      </c>
      <c r="N51" s="16"/>
      <c r="O51" s="16"/>
      <c r="P51" s="16">
        <v>20</v>
      </c>
      <c r="Q51" s="16"/>
      <c r="R51" s="16"/>
      <c r="S51" s="16"/>
      <c r="T51" s="40" t="s">
        <v>19</v>
      </c>
      <c r="U51" s="52">
        <f t="shared" si="12"/>
        <v>107.75</v>
      </c>
    </row>
    <row r="52" spans="1:21" s="14" customFormat="1" ht="17.25">
      <c r="A52" s="6">
        <f t="shared" si="13"/>
        <v>49</v>
      </c>
      <c r="B52" s="6" t="s">
        <v>148</v>
      </c>
      <c r="C52" s="7" t="s">
        <v>32</v>
      </c>
      <c r="D52" s="7" t="s">
        <v>149</v>
      </c>
      <c r="E52" s="8"/>
      <c r="F52" s="91">
        <f t="shared" si="9"/>
        <v>0</v>
      </c>
      <c r="G52" s="8">
        <v>30.25</v>
      </c>
      <c r="H52" s="10">
        <f t="shared" si="1"/>
        <v>60.5</v>
      </c>
      <c r="I52" s="8">
        <v>3</v>
      </c>
      <c r="J52" s="88">
        <f t="shared" si="10"/>
        <v>3</v>
      </c>
      <c r="K52" s="11">
        <f t="shared" si="8"/>
        <v>63.5</v>
      </c>
      <c r="L52" s="12">
        <v>6.2</v>
      </c>
      <c r="M52" s="13">
        <f t="shared" si="11"/>
        <v>18.6</v>
      </c>
      <c r="N52" s="16"/>
      <c r="O52" s="16"/>
      <c r="P52" s="16">
        <v>20</v>
      </c>
      <c r="Q52" s="16"/>
      <c r="R52" s="16"/>
      <c r="S52" s="16">
        <v>5</v>
      </c>
      <c r="T52" s="40" t="s">
        <v>19</v>
      </c>
      <c r="U52" s="52">
        <f t="shared" si="12"/>
        <v>107.1</v>
      </c>
    </row>
    <row r="53" spans="1:21" s="14" customFormat="1" ht="17.25">
      <c r="A53" s="6">
        <f t="shared" si="13"/>
        <v>50</v>
      </c>
      <c r="B53" s="6" t="s">
        <v>80</v>
      </c>
      <c r="C53" s="7" t="s">
        <v>35</v>
      </c>
      <c r="D53" s="7"/>
      <c r="E53" s="8">
        <v>8.75</v>
      </c>
      <c r="F53" s="87">
        <f t="shared" si="9"/>
        <v>26.25</v>
      </c>
      <c r="G53" s="8">
        <v>15.25</v>
      </c>
      <c r="H53" s="10">
        <f t="shared" si="1"/>
        <v>30.5</v>
      </c>
      <c r="I53" s="8">
        <v>6.5</v>
      </c>
      <c r="J53" s="10">
        <f t="shared" si="10"/>
        <v>6.5</v>
      </c>
      <c r="K53" s="11">
        <f t="shared" si="8"/>
        <v>63.25</v>
      </c>
      <c r="L53" s="12">
        <v>7.43</v>
      </c>
      <c r="M53" s="13">
        <f t="shared" si="11"/>
        <v>22.29</v>
      </c>
      <c r="N53" s="16"/>
      <c r="O53" s="16"/>
      <c r="P53" s="16">
        <v>20</v>
      </c>
      <c r="Q53" s="16"/>
      <c r="R53" s="16"/>
      <c r="S53" s="16"/>
      <c r="T53" s="40" t="s">
        <v>19</v>
      </c>
      <c r="U53" s="52">
        <f t="shared" si="12"/>
        <v>105.53999999999999</v>
      </c>
    </row>
    <row r="54" spans="1:21" s="14" customFormat="1" ht="12.75">
      <c r="A54" s="6">
        <f t="shared" si="13"/>
        <v>51</v>
      </c>
      <c r="B54" s="6" t="s">
        <v>99</v>
      </c>
      <c r="C54" s="7" t="s">
        <v>17</v>
      </c>
      <c r="D54" s="7"/>
      <c r="E54" s="8">
        <v>15.25</v>
      </c>
      <c r="F54" s="87">
        <f t="shared" si="9"/>
        <v>45.75</v>
      </c>
      <c r="G54" s="8">
        <v>8.25</v>
      </c>
      <c r="H54" s="10">
        <f t="shared" si="1"/>
        <v>16.5</v>
      </c>
      <c r="I54" s="8"/>
      <c r="J54" s="10">
        <f t="shared" si="10"/>
        <v>0</v>
      </c>
      <c r="K54" s="11">
        <f t="shared" si="8"/>
        <v>62.25</v>
      </c>
      <c r="L54" s="12">
        <v>7.18</v>
      </c>
      <c r="M54" s="28">
        <f t="shared" si="11"/>
        <v>21.54</v>
      </c>
      <c r="N54" s="16"/>
      <c r="O54" s="16"/>
      <c r="P54" s="16">
        <v>20</v>
      </c>
      <c r="Q54" s="16"/>
      <c r="R54" s="16">
        <v>1</v>
      </c>
      <c r="S54" s="16"/>
      <c r="T54" s="40" t="s">
        <v>19</v>
      </c>
      <c r="U54" s="52">
        <f t="shared" si="12"/>
        <v>104.78999999999999</v>
      </c>
    </row>
    <row r="55" spans="1:21" s="14" customFormat="1" ht="25.5">
      <c r="A55" s="6">
        <f t="shared" si="13"/>
        <v>52</v>
      </c>
      <c r="B55" s="6" t="s">
        <v>107</v>
      </c>
      <c r="C55" s="7" t="s">
        <v>103</v>
      </c>
      <c r="D55" s="7" t="s">
        <v>198</v>
      </c>
      <c r="E55" s="8">
        <v>12.75</v>
      </c>
      <c r="F55" s="87">
        <f t="shared" si="9"/>
        <v>38.25</v>
      </c>
      <c r="G55" s="8"/>
      <c r="H55" s="10">
        <f t="shared" si="1"/>
        <v>0</v>
      </c>
      <c r="I55" s="8"/>
      <c r="J55" s="10">
        <f t="shared" si="10"/>
        <v>0</v>
      </c>
      <c r="K55" s="11">
        <f t="shared" si="8"/>
        <v>38.25</v>
      </c>
      <c r="L55" s="12">
        <v>7.23</v>
      </c>
      <c r="M55" s="13">
        <f t="shared" si="11"/>
        <v>21.69</v>
      </c>
      <c r="N55" s="16">
        <v>20</v>
      </c>
      <c r="O55" s="16"/>
      <c r="P55" s="16">
        <v>20</v>
      </c>
      <c r="Q55" s="16"/>
      <c r="R55" s="16"/>
      <c r="S55" s="16"/>
      <c r="T55" s="40" t="s">
        <v>19</v>
      </c>
      <c r="U55" s="52">
        <f t="shared" si="12"/>
        <v>99.94</v>
      </c>
    </row>
    <row r="56" spans="1:21" s="14" customFormat="1" ht="17.25">
      <c r="A56" s="6">
        <f t="shared" si="13"/>
        <v>53</v>
      </c>
      <c r="B56" s="6" t="s">
        <v>34</v>
      </c>
      <c r="C56" s="7" t="s">
        <v>32</v>
      </c>
      <c r="D56" s="7" t="s">
        <v>35</v>
      </c>
      <c r="E56" s="8"/>
      <c r="F56" s="91">
        <f t="shared" si="9"/>
        <v>0</v>
      </c>
      <c r="G56" s="8">
        <v>23.25</v>
      </c>
      <c r="H56" s="10">
        <f t="shared" si="1"/>
        <v>46.5</v>
      </c>
      <c r="I56" s="8"/>
      <c r="J56" s="10">
        <f t="shared" si="10"/>
        <v>0</v>
      </c>
      <c r="K56" s="11">
        <f t="shared" si="8"/>
        <v>46.5</v>
      </c>
      <c r="L56" s="12">
        <v>7.5</v>
      </c>
      <c r="M56" s="13">
        <f t="shared" si="11"/>
        <v>22.5</v>
      </c>
      <c r="N56" s="16"/>
      <c r="O56" s="16"/>
      <c r="P56" s="16">
        <v>20</v>
      </c>
      <c r="Q56" s="16"/>
      <c r="R56" s="16"/>
      <c r="S56" s="16">
        <v>10</v>
      </c>
      <c r="T56" s="40" t="s">
        <v>19</v>
      </c>
      <c r="U56" s="52">
        <f t="shared" si="12"/>
        <v>99</v>
      </c>
    </row>
    <row r="57" spans="1:21" s="14" customFormat="1" ht="25.5">
      <c r="A57" s="6">
        <f t="shared" si="13"/>
        <v>54</v>
      </c>
      <c r="B57" s="23" t="s">
        <v>126</v>
      </c>
      <c r="C57" s="24" t="s">
        <v>58</v>
      </c>
      <c r="D57" s="24"/>
      <c r="E57" s="25">
        <v>16</v>
      </c>
      <c r="F57" s="90">
        <f t="shared" si="9"/>
        <v>48</v>
      </c>
      <c r="G57" s="25"/>
      <c r="H57" s="5">
        <f t="shared" si="1"/>
        <v>0</v>
      </c>
      <c r="I57" s="25"/>
      <c r="J57" s="5">
        <f t="shared" si="10"/>
        <v>0</v>
      </c>
      <c r="K57" s="27">
        <f t="shared" si="8"/>
        <v>48</v>
      </c>
      <c r="L57" s="12">
        <v>6.06</v>
      </c>
      <c r="M57" s="28">
        <f t="shared" si="11"/>
        <v>18.18</v>
      </c>
      <c r="N57" s="50"/>
      <c r="O57" s="50"/>
      <c r="P57" s="50">
        <v>20</v>
      </c>
      <c r="Q57" s="50"/>
      <c r="R57" s="50">
        <v>1</v>
      </c>
      <c r="S57" s="16">
        <v>10</v>
      </c>
      <c r="T57" s="41" t="s">
        <v>19</v>
      </c>
      <c r="U57" s="52">
        <f t="shared" si="12"/>
        <v>97.18</v>
      </c>
    </row>
    <row r="58" spans="1:21" s="14" customFormat="1" ht="30" customHeight="1">
      <c r="A58" s="6">
        <f t="shared" si="13"/>
        <v>55</v>
      </c>
      <c r="B58" s="6" t="s">
        <v>95</v>
      </c>
      <c r="C58" s="7" t="s">
        <v>35</v>
      </c>
      <c r="D58" s="7"/>
      <c r="E58" s="8">
        <v>18.75</v>
      </c>
      <c r="F58" s="87">
        <f t="shared" si="9"/>
        <v>56.25</v>
      </c>
      <c r="G58" s="8"/>
      <c r="H58" s="10">
        <f t="shared" si="1"/>
        <v>0</v>
      </c>
      <c r="I58" s="8"/>
      <c r="J58" s="10">
        <f t="shared" si="10"/>
        <v>0</v>
      </c>
      <c r="K58" s="11">
        <f t="shared" si="8"/>
        <v>56.25</v>
      </c>
      <c r="L58" s="12">
        <v>6.67</v>
      </c>
      <c r="M58" s="13">
        <f t="shared" si="11"/>
        <v>20.009999999999998</v>
      </c>
      <c r="N58" s="16"/>
      <c r="O58" s="16"/>
      <c r="P58" s="16">
        <v>20</v>
      </c>
      <c r="Q58" s="16"/>
      <c r="R58" s="16"/>
      <c r="S58" s="16"/>
      <c r="T58" s="40" t="s">
        <v>19</v>
      </c>
      <c r="U58" s="52">
        <f t="shared" si="12"/>
        <v>96.25999999999999</v>
      </c>
    </row>
    <row r="59" spans="1:21" s="14" customFormat="1" ht="21" customHeight="1">
      <c r="A59" s="6">
        <f t="shared" si="13"/>
        <v>56</v>
      </c>
      <c r="B59" s="6" t="s">
        <v>75</v>
      </c>
      <c r="C59" s="7" t="s">
        <v>17</v>
      </c>
      <c r="D59" s="7" t="s">
        <v>76</v>
      </c>
      <c r="E59" s="8"/>
      <c r="F59" s="91">
        <f t="shared" si="9"/>
        <v>0</v>
      </c>
      <c r="G59" s="8">
        <v>14.5</v>
      </c>
      <c r="H59" s="88">
        <f t="shared" si="1"/>
        <v>29</v>
      </c>
      <c r="I59" s="8">
        <v>25</v>
      </c>
      <c r="J59" s="88">
        <f t="shared" si="10"/>
        <v>25</v>
      </c>
      <c r="K59" s="11">
        <f t="shared" si="8"/>
        <v>54</v>
      </c>
      <c r="L59" s="12">
        <v>7.12</v>
      </c>
      <c r="M59" s="13">
        <f t="shared" si="11"/>
        <v>21.36</v>
      </c>
      <c r="N59" s="16"/>
      <c r="O59" s="16"/>
      <c r="P59" s="16">
        <v>20</v>
      </c>
      <c r="Q59" s="16"/>
      <c r="R59" s="16"/>
      <c r="S59" s="16"/>
      <c r="T59" s="40" t="s">
        <v>19</v>
      </c>
      <c r="U59" s="52">
        <f t="shared" si="12"/>
        <v>95.36</v>
      </c>
    </row>
    <row r="60" spans="1:21" s="14" customFormat="1" ht="17.25">
      <c r="A60" s="6">
        <f t="shared" si="13"/>
        <v>57</v>
      </c>
      <c r="B60" s="6" t="s">
        <v>102</v>
      </c>
      <c r="C60" s="7" t="s">
        <v>103</v>
      </c>
      <c r="D60" s="7" t="s">
        <v>32</v>
      </c>
      <c r="E60" s="8"/>
      <c r="F60" s="91">
        <f t="shared" si="9"/>
        <v>0</v>
      </c>
      <c r="G60" s="8">
        <v>26</v>
      </c>
      <c r="H60" s="88">
        <f t="shared" si="1"/>
        <v>52</v>
      </c>
      <c r="I60" s="8"/>
      <c r="J60" s="10">
        <f t="shared" si="10"/>
        <v>0</v>
      </c>
      <c r="K60" s="11">
        <f aca="true" t="shared" si="14" ref="K60:K91">F60+H60+J60</f>
        <v>52</v>
      </c>
      <c r="L60" s="12">
        <v>6.8</v>
      </c>
      <c r="M60" s="13">
        <f t="shared" si="11"/>
        <v>20.4</v>
      </c>
      <c r="N60" s="16"/>
      <c r="O60" s="16"/>
      <c r="P60" s="16">
        <v>20</v>
      </c>
      <c r="Q60" s="16"/>
      <c r="R60" s="16"/>
      <c r="S60" s="16"/>
      <c r="T60" s="40" t="s">
        <v>19</v>
      </c>
      <c r="U60" s="52">
        <f t="shared" si="12"/>
        <v>92.4</v>
      </c>
    </row>
    <row r="61" spans="1:21" s="14" customFormat="1" ht="12.75">
      <c r="A61" s="6">
        <f t="shared" si="13"/>
        <v>58</v>
      </c>
      <c r="B61" s="6" t="s">
        <v>143</v>
      </c>
      <c r="C61" s="7"/>
      <c r="D61" s="7"/>
      <c r="E61" s="8">
        <v>20.5</v>
      </c>
      <c r="F61" s="87">
        <f t="shared" si="9"/>
        <v>61.5</v>
      </c>
      <c r="G61" s="8"/>
      <c r="H61" s="10">
        <f t="shared" si="1"/>
        <v>0</v>
      </c>
      <c r="I61" s="8"/>
      <c r="J61" s="10">
        <f t="shared" si="10"/>
        <v>0</v>
      </c>
      <c r="K61" s="11">
        <f t="shared" si="14"/>
        <v>61.5</v>
      </c>
      <c r="L61" s="12">
        <v>5.78</v>
      </c>
      <c r="M61" s="13">
        <f t="shared" si="11"/>
        <v>17.34</v>
      </c>
      <c r="N61" s="16"/>
      <c r="O61" s="16"/>
      <c r="P61" s="16"/>
      <c r="Q61" s="16"/>
      <c r="R61" s="16">
        <v>1</v>
      </c>
      <c r="S61" s="16">
        <v>10</v>
      </c>
      <c r="T61" s="40" t="s">
        <v>19</v>
      </c>
      <c r="U61" s="52">
        <f t="shared" si="12"/>
        <v>89.84</v>
      </c>
    </row>
    <row r="62" spans="1:21" s="14" customFormat="1" ht="12.75">
      <c r="A62" s="6">
        <f t="shared" si="13"/>
        <v>59</v>
      </c>
      <c r="B62" s="6" t="s">
        <v>100</v>
      </c>
      <c r="C62" s="7" t="s">
        <v>18</v>
      </c>
      <c r="D62" s="7"/>
      <c r="E62" s="8">
        <v>16</v>
      </c>
      <c r="F62" s="87">
        <f t="shared" si="9"/>
        <v>48</v>
      </c>
      <c r="G62" s="8"/>
      <c r="H62" s="10">
        <f t="shared" si="1"/>
        <v>0</v>
      </c>
      <c r="I62" s="8"/>
      <c r="J62" s="10">
        <f t="shared" si="10"/>
        <v>0</v>
      </c>
      <c r="K62" s="11">
        <f t="shared" si="14"/>
        <v>48</v>
      </c>
      <c r="L62" s="12">
        <v>6.94</v>
      </c>
      <c r="M62" s="13">
        <f t="shared" si="11"/>
        <v>20.82</v>
      </c>
      <c r="N62" s="16"/>
      <c r="O62" s="16"/>
      <c r="P62" s="16">
        <v>20</v>
      </c>
      <c r="Q62" s="16"/>
      <c r="R62" s="16">
        <v>1</v>
      </c>
      <c r="S62" s="16"/>
      <c r="T62" s="40" t="s">
        <v>19</v>
      </c>
      <c r="U62" s="52">
        <f t="shared" si="12"/>
        <v>89.82</v>
      </c>
    </row>
    <row r="63" spans="1:21" s="14" customFormat="1" ht="27.75" customHeight="1">
      <c r="A63" s="6">
        <f t="shared" si="13"/>
        <v>60</v>
      </c>
      <c r="B63" s="23" t="s">
        <v>115</v>
      </c>
      <c r="C63" s="24" t="s">
        <v>42</v>
      </c>
      <c r="D63" s="24" t="s">
        <v>191</v>
      </c>
      <c r="E63" s="25">
        <v>15</v>
      </c>
      <c r="F63" s="90">
        <f t="shared" si="9"/>
        <v>45</v>
      </c>
      <c r="G63" s="25"/>
      <c r="H63" s="5">
        <f t="shared" si="1"/>
        <v>0</v>
      </c>
      <c r="I63" s="25"/>
      <c r="J63" s="5">
        <f t="shared" si="10"/>
        <v>0</v>
      </c>
      <c r="K63" s="27">
        <f t="shared" si="14"/>
        <v>45</v>
      </c>
      <c r="L63" s="12">
        <v>6.67</v>
      </c>
      <c r="M63" s="28">
        <f t="shared" si="11"/>
        <v>20.009999999999998</v>
      </c>
      <c r="N63" s="50"/>
      <c r="O63" s="50"/>
      <c r="P63" s="50">
        <v>20</v>
      </c>
      <c r="Q63" s="50"/>
      <c r="R63" s="50"/>
      <c r="S63" s="50"/>
      <c r="T63" s="41" t="s">
        <v>19</v>
      </c>
      <c r="U63" s="52">
        <f t="shared" si="12"/>
        <v>85.00999999999999</v>
      </c>
    </row>
    <row r="64" spans="1:21" s="14" customFormat="1" ht="25.5">
      <c r="A64" s="6">
        <f t="shared" si="13"/>
        <v>61</v>
      </c>
      <c r="B64" s="6" t="s">
        <v>90</v>
      </c>
      <c r="C64" s="7" t="s">
        <v>26</v>
      </c>
      <c r="D64" s="7"/>
      <c r="E64" s="8">
        <v>13.5</v>
      </c>
      <c r="F64" s="87">
        <f t="shared" si="9"/>
        <v>40.5</v>
      </c>
      <c r="G64" s="8"/>
      <c r="H64" s="10">
        <f t="shared" si="1"/>
        <v>0</v>
      </c>
      <c r="I64" s="8"/>
      <c r="J64" s="10">
        <f t="shared" si="10"/>
        <v>0</v>
      </c>
      <c r="K64" s="11">
        <f t="shared" si="14"/>
        <v>40.5</v>
      </c>
      <c r="L64" s="12">
        <v>7.53</v>
      </c>
      <c r="M64" s="13">
        <f t="shared" si="11"/>
        <v>22.59</v>
      </c>
      <c r="N64" s="16"/>
      <c r="O64" s="16"/>
      <c r="P64" s="16">
        <v>20</v>
      </c>
      <c r="Q64" s="16"/>
      <c r="R64" s="16">
        <v>1</v>
      </c>
      <c r="S64" s="16"/>
      <c r="T64" s="40" t="s">
        <v>19</v>
      </c>
      <c r="U64" s="52">
        <f t="shared" si="12"/>
        <v>84.09</v>
      </c>
    </row>
    <row r="65" spans="1:21" s="14" customFormat="1" ht="12.75">
      <c r="A65" s="6">
        <f t="shared" si="13"/>
        <v>62</v>
      </c>
      <c r="B65" s="6" t="s">
        <v>44</v>
      </c>
      <c r="C65" s="7" t="s">
        <v>42</v>
      </c>
      <c r="D65" s="7"/>
      <c r="E65" s="8">
        <v>10</v>
      </c>
      <c r="F65" s="87">
        <f t="shared" si="9"/>
        <v>30</v>
      </c>
      <c r="G65" s="8"/>
      <c r="H65" s="10">
        <f t="shared" si="1"/>
        <v>0</v>
      </c>
      <c r="I65" s="8"/>
      <c r="J65" s="10">
        <f t="shared" si="10"/>
        <v>0</v>
      </c>
      <c r="K65" s="11">
        <f t="shared" si="14"/>
        <v>30</v>
      </c>
      <c r="L65" s="12">
        <v>7.04</v>
      </c>
      <c r="M65" s="13">
        <f t="shared" si="11"/>
        <v>21.12</v>
      </c>
      <c r="N65" s="16"/>
      <c r="O65" s="16"/>
      <c r="P65" s="16">
        <v>20</v>
      </c>
      <c r="Q65" s="16"/>
      <c r="R65" s="16"/>
      <c r="S65" s="16">
        <v>10</v>
      </c>
      <c r="T65" s="40" t="s">
        <v>19</v>
      </c>
      <c r="U65" s="52">
        <f t="shared" si="12"/>
        <v>81.12</v>
      </c>
    </row>
    <row r="66" spans="1:21" s="14" customFormat="1" ht="17.25">
      <c r="A66" s="6">
        <f t="shared" si="13"/>
        <v>63</v>
      </c>
      <c r="B66" s="6" t="s">
        <v>63</v>
      </c>
      <c r="C66" s="7" t="s">
        <v>64</v>
      </c>
      <c r="D66" s="7"/>
      <c r="E66" s="8"/>
      <c r="F66" s="91">
        <f t="shared" si="9"/>
        <v>0</v>
      </c>
      <c r="G66" s="8">
        <v>16</v>
      </c>
      <c r="H66" s="88">
        <f t="shared" si="1"/>
        <v>32</v>
      </c>
      <c r="I66" s="8">
        <v>8.25</v>
      </c>
      <c r="J66" s="10">
        <f t="shared" si="10"/>
        <v>8.25</v>
      </c>
      <c r="K66" s="11">
        <f t="shared" si="14"/>
        <v>40.25</v>
      </c>
      <c r="L66" s="12">
        <v>6.17</v>
      </c>
      <c r="M66" s="13">
        <f t="shared" si="11"/>
        <v>18.509999999999998</v>
      </c>
      <c r="N66" s="16"/>
      <c r="O66" s="16"/>
      <c r="P66" s="16">
        <v>20</v>
      </c>
      <c r="Q66" s="16"/>
      <c r="R66" s="16"/>
      <c r="S66" s="16"/>
      <c r="T66" s="40" t="s">
        <v>19</v>
      </c>
      <c r="U66" s="52">
        <f t="shared" si="12"/>
        <v>78.75999999999999</v>
      </c>
    </row>
    <row r="67" spans="1:21" s="14" customFormat="1" ht="17.25">
      <c r="A67" s="6">
        <f t="shared" si="13"/>
        <v>64</v>
      </c>
      <c r="B67" s="23" t="s">
        <v>132</v>
      </c>
      <c r="C67" s="24" t="s">
        <v>35</v>
      </c>
      <c r="D67" s="24" t="s">
        <v>133</v>
      </c>
      <c r="E67" s="25"/>
      <c r="F67" s="92">
        <f t="shared" si="9"/>
        <v>0</v>
      </c>
      <c r="G67" s="25">
        <v>9.25</v>
      </c>
      <c r="H67" s="93">
        <v>18.25</v>
      </c>
      <c r="I67" s="25">
        <v>18.25</v>
      </c>
      <c r="J67" s="5">
        <f t="shared" si="10"/>
        <v>18.25</v>
      </c>
      <c r="K67" s="27">
        <f t="shared" si="14"/>
        <v>36.5</v>
      </c>
      <c r="L67" s="12">
        <v>6.94</v>
      </c>
      <c r="M67" s="28">
        <f t="shared" si="11"/>
        <v>20.82</v>
      </c>
      <c r="N67" s="50"/>
      <c r="O67" s="50"/>
      <c r="P67" s="50">
        <v>20</v>
      </c>
      <c r="Q67" s="50"/>
      <c r="R67" s="50"/>
      <c r="S67" s="50"/>
      <c r="T67" s="41" t="s">
        <v>19</v>
      </c>
      <c r="U67" s="52">
        <f t="shared" si="12"/>
        <v>77.32</v>
      </c>
    </row>
    <row r="68" spans="1:21" ht="12.75">
      <c r="A68" s="23">
        <f t="shared" si="13"/>
        <v>65</v>
      </c>
      <c r="B68" s="6" t="s">
        <v>105</v>
      </c>
      <c r="C68" s="7" t="s">
        <v>42</v>
      </c>
      <c r="D68" s="7"/>
      <c r="E68" s="8"/>
      <c r="F68" s="91">
        <f aca="true" t="shared" si="15" ref="F68:F99">E68*3</f>
        <v>0</v>
      </c>
      <c r="G68" s="8"/>
      <c r="H68" s="10">
        <f aca="true" t="shared" si="16" ref="H68:H87">G68*2</f>
        <v>0</v>
      </c>
      <c r="I68" s="8">
        <v>22.25</v>
      </c>
      <c r="J68" s="10">
        <f aca="true" t="shared" si="17" ref="J68:J99">I68*1</f>
        <v>22.25</v>
      </c>
      <c r="K68" s="11">
        <f t="shared" si="14"/>
        <v>22.25</v>
      </c>
      <c r="L68" s="12">
        <v>8.13</v>
      </c>
      <c r="M68" s="13">
        <f aca="true" t="shared" si="18" ref="M68:M99">L68*3</f>
        <v>24.39</v>
      </c>
      <c r="N68" s="16"/>
      <c r="O68" s="16"/>
      <c r="P68" s="16">
        <v>20</v>
      </c>
      <c r="Q68" s="16"/>
      <c r="R68" s="16"/>
      <c r="S68" s="16">
        <v>10</v>
      </c>
      <c r="T68" s="40" t="s">
        <v>19</v>
      </c>
      <c r="U68" s="52">
        <f aca="true" t="shared" si="19" ref="U68:U99">K68+M68+N68+O68+P68+Q68+R68+S68</f>
        <v>76.64</v>
      </c>
    </row>
    <row r="69" spans="1:21" ht="17.25">
      <c r="A69" s="23">
        <f aca="true" t="shared" si="20" ref="A69:A100">A68+1</f>
        <v>66</v>
      </c>
      <c r="B69" s="23" t="s">
        <v>135</v>
      </c>
      <c r="C69" s="24" t="s">
        <v>21</v>
      </c>
      <c r="D69" s="24" t="s">
        <v>136</v>
      </c>
      <c r="E69" s="25"/>
      <c r="F69" s="92">
        <f t="shared" si="15"/>
        <v>0</v>
      </c>
      <c r="G69" s="25">
        <v>7.5</v>
      </c>
      <c r="H69" s="93">
        <f t="shared" si="16"/>
        <v>15</v>
      </c>
      <c r="I69" s="25">
        <v>13.25</v>
      </c>
      <c r="J69" s="5">
        <f t="shared" si="17"/>
        <v>13.25</v>
      </c>
      <c r="K69" s="27">
        <f t="shared" si="14"/>
        <v>28.25</v>
      </c>
      <c r="L69" s="12">
        <v>7.11</v>
      </c>
      <c r="M69" s="28">
        <f t="shared" si="18"/>
        <v>21.330000000000002</v>
      </c>
      <c r="N69" s="50"/>
      <c r="O69" s="50"/>
      <c r="P69" s="50">
        <v>20</v>
      </c>
      <c r="Q69" s="50"/>
      <c r="R69" s="50">
        <v>1</v>
      </c>
      <c r="S69" s="50">
        <v>5</v>
      </c>
      <c r="T69" s="41" t="s">
        <v>19</v>
      </c>
      <c r="U69" s="52">
        <f t="shared" si="19"/>
        <v>75.58</v>
      </c>
    </row>
    <row r="70" spans="1:21" ht="17.25">
      <c r="A70" s="23">
        <f t="shared" si="20"/>
        <v>67</v>
      </c>
      <c r="B70" s="6" t="s">
        <v>48</v>
      </c>
      <c r="C70" s="7" t="s">
        <v>35</v>
      </c>
      <c r="D70" s="7"/>
      <c r="E70" s="8"/>
      <c r="F70" s="91">
        <f t="shared" si="15"/>
        <v>0</v>
      </c>
      <c r="G70" s="8">
        <v>8.25</v>
      </c>
      <c r="H70" s="10">
        <f t="shared" si="16"/>
        <v>16.5</v>
      </c>
      <c r="I70" s="8"/>
      <c r="J70" s="10">
        <f t="shared" si="17"/>
        <v>0</v>
      </c>
      <c r="K70" s="11">
        <f t="shared" si="14"/>
        <v>16.5</v>
      </c>
      <c r="L70" s="12">
        <v>7.25</v>
      </c>
      <c r="M70" s="13">
        <f t="shared" si="18"/>
        <v>21.75</v>
      </c>
      <c r="N70" s="16"/>
      <c r="O70" s="16"/>
      <c r="P70" s="16">
        <v>20</v>
      </c>
      <c r="Q70" s="16"/>
      <c r="R70" s="16">
        <v>1</v>
      </c>
      <c r="S70" s="16">
        <v>15</v>
      </c>
      <c r="T70" s="40" t="s">
        <v>19</v>
      </c>
      <c r="U70" s="52">
        <f t="shared" si="19"/>
        <v>74.25</v>
      </c>
    </row>
    <row r="71" spans="1:21" ht="12.75">
      <c r="A71" s="6">
        <f t="shared" si="20"/>
        <v>68</v>
      </c>
      <c r="B71" s="23" t="s">
        <v>134</v>
      </c>
      <c r="C71" s="24" t="s">
        <v>46</v>
      </c>
      <c r="D71" s="24" t="s">
        <v>85</v>
      </c>
      <c r="E71" s="25">
        <v>8</v>
      </c>
      <c r="F71" s="90">
        <f t="shared" si="15"/>
        <v>24</v>
      </c>
      <c r="G71" s="25"/>
      <c r="H71" s="5">
        <f t="shared" si="16"/>
        <v>0</v>
      </c>
      <c r="I71" s="25"/>
      <c r="J71" s="5">
        <f t="shared" si="17"/>
        <v>0</v>
      </c>
      <c r="K71" s="27">
        <f t="shared" si="14"/>
        <v>24</v>
      </c>
      <c r="L71" s="12">
        <v>8.07</v>
      </c>
      <c r="M71" s="28">
        <f t="shared" si="18"/>
        <v>24.21</v>
      </c>
      <c r="N71" s="50"/>
      <c r="O71" s="50"/>
      <c r="P71" s="50">
        <v>20</v>
      </c>
      <c r="Q71" s="50"/>
      <c r="R71" s="16">
        <v>1</v>
      </c>
      <c r="S71" s="16">
        <v>5</v>
      </c>
      <c r="T71" s="41" t="s">
        <v>19</v>
      </c>
      <c r="U71" s="52">
        <f t="shared" si="19"/>
        <v>74.21000000000001</v>
      </c>
    </row>
    <row r="72" spans="1:21" ht="12.75">
      <c r="A72" s="23">
        <f t="shared" si="20"/>
        <v>69</v>
      </c>
      <c r="B72" s="6" t="s">
        <v>38</v>
      </c>
      <c r="C72" s="7" t="s">
        <v>39</v>
      </c>
      <c r="D72" s="7" t="s">
        <v>40</v>
      </c>
      <c r="E72" s="8">
        <v>16</v>
      </c>
      <c r="F72" s="87">
        <f t="shared" si="15"/>
        <v>48</v>
      </c>
      <c r="G72" s="8"/>
      <c r="H72" s="10">
        <f t="shared" si="16"/>
        <v>0</v>
      </c>
      <c r="I72" s="8">
        <v>8.25</v>
      </c>
      <c r="J72" s="10">
        <f t="shared" si="17"/>
        <v>8.25</v>
      </c>
      <c r="K72" s="11">
        <f t="shared" si="14"/>
        <v>56.25</v>
      </c>
      <c r="L72" s="12">
        <v>5.95</v>
      </c>
      <c r="M72" s="13">
        <f t="shared" si="18"/>
        <v>17.85</v>
      </c>
      <c r="N72" s="16"/>
      <c r="O72" s="16"/>
      <c r="P72" s="16"/>
      <c r="Q72" s="16"/>
      <c r="R72" s="16"/>
      <c r="S72" s="16"/>
      <c r="T72" s="40" t="s">
        <v>19</v>
      </c>
      <c r="U72" s="52">
        <f t="shared" si="19"/>
        <v>74.1</v>
      </c>
    </row>
    <row r="73" spans="1:21" ht="12.75">
      <c r="A73" s="23">
        <f t="shared" si="20"/>
        <v>70</v>
      </c>
      <c r="B73" s="6" t="s">
        <v>52</v>
      </c>
      <c r="C73" s="7" t="s">
        <v>46</v>
      </c>
      <c r="D73" s="7"/>
      <c r="E73" s="8">
        <v>8.75</v>
      </c>
      <c r="F73" s="87">
        <f t="shared" si="15"/>
        <v>26.25</v>
      </c>
      <c r="G73" s="8"/>
      <c r="H73" s="10">
        <f t="shared" si="16"/>
        <v>0</v>
      </c>
      <c r="I73" s="8">
        <v>6</v>
      </c>
      <c r="J73" s="88">
        <f t="shared" si="17"/>
        <v>6</v>
      </c>
      <c r="K73" s="11">
        <f t="shared" si="14"/>
        <v>32.25</v>
      </c>
      <c r="L73" s="12">
        <v>6.79</v>
      </c>
      <c r="M73" s="13">
        <f t="shared" si="18"/>
        <v>20.37</v>
      </c>
      <c r="N73" s="16"/>
      <c r="O73" s="16"/>
      <c r="P73" s="16">
        <v>20</v>
      </c>
      <c r="Q73" s="16"/>
      <c r="R73" s="16">
        <v>1</v>
      </c>
      <c r="S73" s="16"/>
      <c r="T73" s="40" t="s">
        <v>19</v>
      </c>
      <c r="U73" s="52">
        <f t="shared" si="19"/>
        <v>73.62</v>
      </c>
    </row>
    <row r="74" spans="1:21" ht="12.75">
      <c r="A74" s="23">
        <f t="shared" si="20"/>
        <v>71</v>
      </c>
      <c r="B74" s="6" t="s">
        <v>67</v>
      </c>
      <c r="C74" s="7" t="s">
        <v>39</v>
      </c>
      <c r="D74" s="7"/>
      <c r="E74" s="8">
        <v>15.75</v>
      </c>
      <c r="F74" s="87">
        <f t="shared" si="15"/>
        <v>47.25</v>
      </c>
      <c r="G74" s="8"/>
      <c r="H74" s="10">
        <f t="shared" si="16"/>
        <v>0</v>
      </c>
      <c r="I74" s="8"/>
      <c r="J74" s="10">
        <f t="shared" si="17"/>
        <v>0</v>
      </c>
      <c r="K74" s="11">
        <f t="shared" si="14"/>
        <v>47.25</v>
      </c>
      <c r="L74" s="12">
        <v>6.55</v>
      </c>
      <c r="M74" s="13">
        <f t="shared" si="18"/>
        <v>19.65</v>
      </c>
      <c r="N74" s="16"/>
      <c r="O74" s="16"/>
      <c r="P74" s="16"/>
      <c r="Q74" s="16"/>
      <c r="R74" s="16">
        <v>1</v>
      </c>
      <c r="S74" s="16">
        <v>5</v>
      </c>
      <c r="T74" s="40" t="s">
        <v>19</v>
      </c>
      <c r="U74" s="52">
        <f t="shared" si="19"/>
        <v>72.9</v>
      </c>
    </row>
    <row r="75" spans="1:21" ht="12.75">
      <c r="A75" s="29">
        <f t="shared" si="20"/>
        <v>72</v>
      </c>
      <c r="B75" s="6" t="s">
        <v>20</v>
      </c>
      <c r="C75" s="7" t="s">
        <v>21</v>
      </c>
      <c r="D75" s="7" t="s">
        <v>18</v>
      </c>
      <c r="E75" s="8"/>
      <c r="F75" s="91">
        <f t="shared" si="15"/>
        <v>0</v>
      </c>
      <c r="G75" s="8"/>
      <c r="H75" s="10">
        <f t="shared" si="16"/>
        <v>0</v>
      </c>
      <c r="I75" s="8">
        <v>28</v>
      </c>
      <c r="J75" s="10">
        <f t="shared" si="17"/>
        <v>28</v>
      </c>
      <c r="K75" s="11">
        <f t="shared" si="14"/>
        <v>28</v>
      </c>
      <c r="L75" s="12">
        <v>6.01</v>
      </c>
      <c r="M75" s="13">
        <f t="shared" si="18"/>
        <v>18.03</v>
      </c>
      <c r="N75" s="16"/>
      <c r="O75" s="16"/>
      <c r="P75" s="16">
        <v>20</v>
      </c>
      <c r="Q75" s="16"/>
      <c r="R75" s="16">
        <v>1</v>
      </c>
      <c r="S75" s="16"/>
      <c r="T75" s="40" t="s">
        <v>19</v>
      </c>
      <c r="U75" s="52">
        <f t="shared" si="19"/>
        <v>67.03</v>
      </c>
    </row>
    <row r="76" spans="1:21" ht="17.25">
      <c r="A76" s="23">
        <f t="shared" si="20"/>
        <v>73</v>
      </c>
      <c r="B76" s="6" t="s">
        <v>153</v>
      </c>
      <c r="C76" s="7" t="s">
        <v>35</v>
      </c>
      <c r="D76" s="7" t="s">
        <v>154</v>
      </c>
      <c r="E76" s="8">
        <v>6.5</v>
      </c>
      <c r="F76" s="87">
        <f t="shared" si="15"/>
        <v>19.5</v>
      </c>
      <c r="G76" s="8"/>
      <c r="H76" s="10">
        <f t="shared" si="16"/>
        <v>0</v>
      </c>
      <c r="I76" s="8"/>
      <c r="J76" s="10">
        <f t="shared" si="17"/>
        <v>0</v>
      </c>
      <c r="K76" s="11">
        <f t="shared" si="14"/>
        <v>19.5</v>
      </c>
      <c r="L76" s="12">
        <v>7.26</v>
      </c>
      <c r="M76" s="13">
        <f t="shared" si="18"/>
        <v>21.78</v>
      </c>
      <c r="N76" s="16"/>
      <c r="O76" s="16"/>
      <c r="P76" s="16">
        <v>20</v>
      </c>
      <c r="Q76" s="16"/>
      <c r="R76" s="16"/>
      <c r="S76" s="16">
        <v>5</v>
      </c>
      <c r="T76" s="40" t="s">
        <v>19</v>
      </c>
      <c r="U76" s="52">
        <f t="shared" si="19"/>
        <v>66.28</v>
      </c>
    </row>
    <row r="77" spans="1:21" ht="12.75">
      <c r="A77" s="23">
        <f t="shared" si="20"/>
        <v>74</v>
      </c>
      <c r="B77" s="6" t="s">
        <v>51</v>
      </c>
      <c r="C77" s="7" t="s">
        <v>42</v>
      </c>
      <c r="D77" s="7" t="s">
        <v>40</v>
      </c>
      <c r="E77" s="8">
        <v>8.25</v>
      </c>
      <c r="F77" s="87">
        <f t="shared" si="15"/>
        <v>24.75</v>
      </c>
      <c r="G77" s="8"/>
      <c r="H77" s="10">
        <f t="shared" si="16"/>
        <v>0</v>
      </c>
      <c r="I77" s="8"/>
      <c r="J77" s="10">
        <f t="shared" si="17"/>
        <v>0</v>
      </c>
      <c r="K77" s="11">
        <f t="shared" si="14"/>
        <v>24.75</v>
      </c>
      <c r="L77" s="12">
        <v>7</v>
      </c>
      <c r="M77" s="13">
        <f t="shared" si="18"/>
        <v>21</v>
      </c>
      <c r="N77" s="16"/>
      <c r="O77" s="16"/>
      <c r="P77" s="16">
        <v>20</v>
      </c>
      <c r="Q77" s="16"/>
      <c r="R77" s="16"/>
      <c r="S77" s="16"/>
      <c r="T77" s="40" t="s">
        <v>19</v>
      </c>
      <c r="U77" s="52">
        <f t="shared" si="19"/>
        <v>65.75</v>
      </c>
    </row>
    <row r="78" spans="1:21" ht="17.25">
      <c r="A78" s="23">
        <f t="shared" si="20"/>
        <v>75</v>
      </c>
      <c r="B78" s="6" t="s">
        <v>69</v>
      </c>
      <c r="C78" s="7" t="s">
        <v>23</v>
      </c>
      <c r="D78" s="7"/>
      <c r="E78" s="8">
        <v>8</v>
      </c>
      <c r="F78" s="87">
        <f t="shared" si="15"/>
        <v>24</v>
      </c>
      <c r="G78" s="8"/>
      <c r="H78" s="10">
        <f t="shared" si="16"/>
        <v>0</v>
      </c>
      <c r="I78" s="8"/>
      <c r="J78" s="10">
        <f t="shared" si="17"/>
        <v>0</v>
      </c>
      <c r="K78" s="11">
        <f t="shared" si="14"/>
        <v>24</v>
      </c>
      <c r="L78" s="12">
        <v>7.02</v>
      </c>
      <c r="M78" s="13">
        <f t="shared" si="18"/>
        <v>21.06</v>
      </c>
      <c r="N78" s="16"/>
      <c r="O78" s="16"/>
      <c r="P78" s="16">
        <v>20</v>
      </c>
      <c r="Q78" s="16"/>
      <c r="R78" s="16"/>
      <c r="S78" s="16"/>
      <c r="T78" s="40" t="s">
        <v>19</v>
      </c>
      <c r="U78" s="52">
        <f t="shared" si="19"/>
        <v>65.06</v>
      </c>
    </row>
    <row r="79" spans="1:21" ht="12.75">
      <c r="A79" s="23">
        <f t="shared" si="20"/>
        <v>76</v>
      </c>
      <c r="B79" s="23" t="s">
        <v>161</v>
      </c>
      <c r="C79" s="24" t="s">
        <v>46</v>
      </c>
      <c r="D79" s="24"/>
      <c r="E79" s="25">
        <v>8</v>
      </c>
      <c r="F79" s="90">
        <f t="shared" si="15"/>
        <v>24</v>
      </c>
      <c r="G79" s="25"/>
      <c r="H79" s="5">
        <f t="shared" si="16"/>
        <v>0</v>
      </c>
      <c r="I79" s="25"/>
      <c r="J79" s="5">
        <f t="shared" si="17"/>
        <v>0</v>
      </c>
      <c r="K79" s="27">
        <f t="shared" si="14"/>
        <v>24</v>
      </c>
      <c r="L79" s="12">
        <v>6.67</v>
      </c>
      <c r="M79" s="28">
        <f t="shared" si="18"/>
        <v>20.009999999999998</v>
      </c>
      <c r="N79" s="50"/>
      <c r="O79" s="50"/>
      <c r="P79" s="50">
        <v>20</v>
      </c>
      <c r="Q79" s="50"/>
      <c r="R79" s="50"/>
      <c r="S79" s="50"/>
      <c r="T79" s="41" t="s">
        <v>19</v>
      </c>
      <c r="U79" s="52">
        <f t="shared" si="19"/>
        <v>64.00999999999999</v>
      </c>
    </row>
    <row r="80" spans="1:21" ht="17.25">
      <c r="A80" s="23">
        <f t="shared" si="20"/>
        <v>77</v>
      </c>
      <c r="B80" s="6" t="s">
        <v>104</v>
      </c>
      <c r="C80" s="7" t="s">
        <v>103</v>
      </c>
      <c r="D80" s="7" t="s">
        <v>54</v>
      </c>
      <c r="E80" s="8"/>
      <c r="F80" s="91">
        <f t="shared" si="15"/>
        <v>0</v>
      </c>
      <c r="G80" s="8"/>
      <c r="H80" s="10">
        <f t="shared" si="16"/>
        <v>0</v>
      </c>
      <c r="I80" s="8"/>
      <c r="J80" s="10">
        <f t="shared" si="17"/>
        <v>0</v>
      </c>
      <c r="K80" s="94">
        <f t="shared" si="14"/>
        <v>0</v>
      </c>
      <c r="L80" s="12">
        <v>7.39</v>
      </c>
      <c r="M80" s="13">
        <f t="shared" si="18"/>
        <v>22.169999999999998</v>
      </c>
      <c r="N80" s="16">
        <v>20</v>
      </c>
      <c r="O80" s="16"/>
      <c r="P80" s="16">
        <v>20</v>
      </c>
      <c r="Q80" s="16"/>
      <c r="R80" s="16"/>
      <c r="S80" s="16"/>
      <c r="T80" s="40" t="s">
        <v>19</v>
      </c>
      <c r="U80" s="52">
        <f t="shared" si="19"/>
        <v>62.17</v>
      </c>
    </row>
    <row r="81" spans="1:21" ht="12.75">
      <c r="A81" s="23">
        <f t="shared" si="20"/>
        <v>78</v>
      </c>
      <c r="B81" s="23" t="s">
        <v>125</v>
      </c>
      <c r="C81" s="24" t="s">
        <v>46</v>
      </c>
      <c r="D81" s="24"/>
      <c r="E81" s="25"/>
      <c r="F81" s="92">
        <f t="shared" si="15"/>
        <v>0</v>
      </c>
      <c r="G81" s="25"/>
      <c r="H81" s="5">
        <f t="shared" si="16"/>
        <v>0</v>
      </c>
      <c r="I81" s="25"/>
      <c r="J81" s="5">
        <f t="shared" si="17"/>
        <v>0</v>
      </c>
      <c r="K81" s="95">
        <f t="shared" si="14"/>
        <v>0</v>
      </c>
      <c r="L81" s="12">
        <v>8.87</v>
      </c>
      <c r="M81" s="28">
        <f t="shared" si="18"/>
        <v>26.61</v>
      </c>
      <c r="N81" s="50"/>
      <c r="O81" s="50"/>
      <c r="P81" s="50">
        <v>20</v>
      </c>
      <c r="Q81" s="50"/>
      <c r="R81" s="50">
        <v>1</v>
      </c>
      <c r="S81" s="16">
        <v>10</v>
      </c>
      <c r="T81" s="41" t="s">
        <v>19</v>
      </c>
      <c r="U81" s="52">
        <f t="shared" si="19"/>
        <v>57.61</v>
      </c>
    </row>
    <row r="82" spans="1:21" ht="17.25">
      <c r="A82" s="23">
        <f t="shared" si="20"/>
        <v>79</v>
      </c>
      <c r="B82" s="6" t="s">
        <v>159</v>
      </c>
      <c r="C82" s="7" t="s">
        <v>35</v>
      </c>
      <c r="D82" s="7" t="s">
        <v>46</v>
      </c>
      <c r="E82" s="8"/>
      <c r="F82" s="91">
        <f t="shared" si="15"/>
        <v>0</v>
      </c>
      <c r="G82" s="8">
        <v>7</v>
      </c>
      <c r="H82" s="88">
        <f t="shared" si="16"/>
        <v>14</v>
      </c>
      <c r="I82" s="8"/>
      <c r="J82" s="10">
        <f t="shared" si="17"/>
        <v>0</v>
      </c>
      <c r="K82" s="11">
        <f t="shared" si="14"/>
        <v>14</v>
      </c>
      <c r="L82" s="12">
        <v>7.28</v>
      </c>
      <c r="M82" s="13">
        <f t="shared" si="18"/>
        <v>21.84</v>
      </c>
      <c r="N82" s="16"/>
      <c r="O82" s="16"/>
      <c r="P82" s="16">
        <v>20</v>
      </c>
      <c r="Q82" s="16"/>
      <c r="R82" s="16"/>
      <c r="S82" s="16"/>
      <c r="T82" s="40" t="s">
        <v>19</v>
      </c>
      <c r="U82" s="52">
        <f t="shared" si="19"/>
        <v>55.84</v>
      </c>
    </row>
    <row r="83" spans="1:21" ht="17.25">
      <c r="A83" s="23">
        <f t="shared" si="20"/>
        <v>80</v>
      </c>
      <c r="B83" s="23" t="s">
        <v>118</v>
      </c>
      <c r="C83" s="24" t="s">
        <v>64</v>
      </c>
      <c r="D83" s="24"/>
      <c r="E83" s="25"/>
      <c r="F83" s="92">
        <f t="shared" si="15"/>
        <v>0</v>
      </c>
      <c r="G83" s="25"/>
      <c r="H83" s="5">
        <f t="shared" si="16"/>
        <v>0</v>
      </c>
      <c r="I83" s="25">
        <v>1.75</v>
      </c>
      <c r="J83" s="5">
        <f t="shared" si="17"/>
        <v>1.75</v>
      </c>
      <c r="K83" s="27">
        <f t="shared" si="14"/>
        <v>1.75</v>
      </c>
      <c r="L83" s="12">
        <v>7.26</v>
      </c>
      <c r="M83" s="28">
        <f t="shared" si="18"/>
        <v>21.78</v>
      </c>
      <c r="N83" s="50"/>
      <c r="O83" s="50"/>
      <c r="P83" s="50">
        <v>20</v>
      </c>
      <c r="Q83" s="50"/>
      <c r="R83" s="50"/>
      <c r="S83" s="50">
        <v>10</v>
      </c>
      <c r="T83" s="41" t="s">
        <v>19</v>
      </c>
      <c r="U83" s="52">
        <f t="shared" si="19"/>
        <v>53.53</v>
      </c>
    </row>
    <row r="84" spans="1:21" ht="17.25">
      <c r="A84" s="23">
        <f t="shared" si="20"/>
        <v>81</v>
      </c>
      <c r="B84" s="23" t="s">
        <v>120</v>
      </c>
      <c r="C84" s="24" t="s">
        <v>35</v>
      </c>
      <c r="D84" s="24"/>
      <c r="E84" s="25"/>
      <c r="F84" s="90">
        <f t="shared" si="15"/>
        <v>0</v>
      </c>
      <c r="G84" s="25">
        <v>6.25</v>
      </c>
      <c r="H84" s="5">
        <f t="shared" si="16"/>
        <v>12.5</v>
      </c>
      <c r="I84" s="25"/>
      <c r="J84" s="5">
        <f t="shared" si="17"/>
        <v>0</v>
      </c>
      <c r="K84" s="27">
        <f t="shared" si="14"/>
        <v>12.5</v>
      </c>
      <c r="L84" s="12">
        <v>6.8</v>
      </c>
      <c r="M84" s="28">
        <f t="shared" si="18"/>
        <v>20.4</v>
      </c>
      <c r="N84" s="50"/>
      <c r="O84" s="50"/>
      <c r="P84" s="50">
        <v>20</v>
      </c>
      <c r="Q84" s="50"/>
      <c r="R84" s="50"/>
      <c r="S84" s="50"/>
      <c r="T84" s="41" t="s">
        <v>19</v>
      </c>
      <c r="U84" s="52">
        <f t="shared" si="19"/>
        <v>52.9</v>
      </c>
    </row>
    <row r="85" spans="1:21" s="14" customFormat="1" ht="12.75">
      <c r="A85" s="6">
        <f t="shared" si="20"/>
        <v>82</v>
      </c>
      <c r="B85" s="6" t="s">
        <v>53</v>
      </c>
      <c r="C85" s="7" t="s">
        <v>54</v>
      </c>
      <c r="D85" s="7"/>
      <c r="E85" s="8"/>
      <c r="F85" s="91">
        <f t="shared" si="15"/>
        <v>0</v>
      </c>
      <c r="G85" s="8"/>
      <c r="H85" s="10">
        <f t="shared" si="16"/>
        <v>0</v>
      </c>
      <c r="I85" s="8">
        <v>8.25</v>
      </c>
      <c r="J85" s="10">
        <f t="shared" si="17"/>
        <v>8.25</v>
      </c>
      <c r="K85" s="11">
        <f t="shared" si="14"/>
        <v>8.25</v>
      </c>
      <c r="L85" s="12">
        <v>7.55</v>
      </c>
      <c r="M85" s="13">
        <f t="shared" si="18"/>
        <v>22.65</v>
      </c>
      <c r="N85" s="16"/>
      <c r="O85" s="16"/>
      <c r="P85" s="16">
        <v>20</v>
      </c>
      <c r="Q85" s="16"/>
      <c r="R85" s="16"/>
      <c r="S85" s="16"/>
      <c r="T85" s="40" t="s">
        <v>19</v>
      </c>
      <c r="U85" s="52">
        <f t="shared" si="19"/>
        <v>50.9</v>
      </c>
    </row>
    <row r="86" spans="1:21" ht="12.75">
      <c r="A86" s="23">
        <f t="shared" si="20"/>
        <v>83</v>
      </c>
      <c r="B86" s="6" t="s">
        <v>164</v>
      </c>
      <c r="C86" s="7" t="s">
        <v>42</v>
      </c>
      <c r="D86" s="7"/>
      <c r="E86" s="8"/>
      <c r="F86" s="91">
        <f t="shared" si="15"/>
        <v>0</v>
      </c>
      <c r="G86" s="8"/>
      <c r="H86" s="10">
        <f t="shared" si="16"/>
        <v>0</v>
      </c>
      <c r="I86" s="8"/>
      <c r="J86" s="10">
        <f t="shared" si="17"/>
        <v>0</v>
      </c>
      <c r="K86" s="94">
        <f t="shared" si="14"/>
        <v>0</v>
      </c>
      <c r="L86" s="12">
        <v>6.36</v>
      </c>
      <c r="M86" s="13">
        <f t="shared" si="18"/>
        <v>19.080000000000002</v>
      </c>
      <c r="N86" s="16"/>
      <c r="O86" s="16"/>
      <c r="P86" s="16">
        <v>20</v>
      </c>
      <c r="Q86" s="16"/>
      <c r="R86" s="16">
        <v>1</v>
      </c>
      <c r="S86" s="16">
        <v>10</v>
      </c>
      <c r="T86" s="40" t="s">
        <v>19</v>
      </c>
      <c r="U86" s="52">
        <f t="shared" si="19"/>
        <v>50.08</v>
      </c>
    </row>
    <row r="87" spans="1:21" ht="12.75">
      <c r="A87" s="23">
        <f t="shared" si="20"/>
        <v>84</v>
      </c>
      <c r="B87" s="23" t="s">
        <v>179</v>
      </c>
      <c r="C87" s="24" t="s">
        <v>21</v>
      </c>
      <c r="D87" s="24"/>
      <c r="E87" s="25"/>
      <c r="F87" s="92">
        <f t="shared" si="15"/>
        <v>0</v>
      </c>
      <c r="G87" s="25"/>
      <c r="H87" s="5">
        <f t="shared" si="16"/>
        <v>0</v>
      </c>
      <c r="I87" s="25"/>
      <c r="J87" s="5">
        <f t="shared" si="17"/>
        <v>0</v>
      </c>
      <c r="K87" s="95">
        <f t="shared" si="14"/>
        <v>0</v>
      </c>
      <c r="L87" s="12">
        <v>6.61</v>
      </c>
      <c r="M87" s="28">
        <f t="shared" si="18"/>
        <v>19.830000000000002</v>
      </c>
      <c r="N87" s="50"/>
      <c r="O87" s="50"/>
      <c r="P87" s="50">
        <v>20</v>
      </c>
      <c r="Q87" s="50"/>
      <c r="R87" s="50"/>
      <c r="S87" s="50">
        <v>10</v>
      </c>
      <c r="T87" s="41" t="s">
        <v>19</v>
      </c>
      <c r="U87" s="52">
        <f t="shared" si="19"/>
        <v>49.83</v>
      </c>
    </row>
    <row r="88" spans="1:21" ht="12.75">
      <c r="A88" s="23">
        <f t="shared" si="20"/>
        <v>85</v>
      </c>
      <c r="B88" s="6" t="s">
        <v>108</v>
      </c>
      <c r="C88" s="7" t="s">
        <v>32</v>
      </c>
      <c r="D88" s="7" t="s">
        <v>24</v>
      </c>
      <c r="E88" s="8"/>
      <c r="F88" s="91">
        <f t="shared" si="15"/>
        <v>0</v>
      </c>
      <c r="G88" s="8"/>
      <c r="H88" s="10">
        <f>G88*2</f>
        <v>0</v>
      </c>
      <c r="I88" s="8"/>
      <c r="J88" s="10">
        <f t="shared" si="17"/>
        <v>0</v>
      </c>
      <c r="K88" s="94">
        <f t="shared" si="14"/>
        <v>0</v>
      </c>
      <c r="L88" s="12">
        <v>6.24</v>
      </c>
      <c r="M88" s="13">
        <f t="shared" si="18"/>
        <v>18.72</v>
      </c>
      <c r="N88" s="16"/>
      <c r="O88" s="16"/>
      <c r="P88" s="16">
        <v>20</v>
      </c>
      <c r="Q88" s="16"/>
      <c r="R88" s="16"/>
      <c r="S88" s="16">
        <v>10</v>
      </c>
      <c r="T88" s="40" t="s">
        <v>19</v>
      </c>
      <c r="U88" s="52">
        <f t="shared" si="19"/>
        <v>48.72</v>
      </c>
    </row>
    <row r="89" spans="1:21" ht="25.5">
      <c r="A89" s="23">
        <f t="shared" si="20"/>
        <v>86</v>
      </c>
      <c r="B89" s="23" t="s">
        <v>168</v>
      </c>
      <c r="C89" s="24" t="s">
        <v>26</v>
      </c>
      <c r="D89" s="24"/>
      <c r="E89" s="25"/>
      <c r="F89" s="92">
        <f t="shared" si="15"/>
        <v>0</v>
      </c>
      <c r="G89" s="25"/>
      <c r="H89" s="5">
        <f aca="true" t="shared" si="21" ref="H89:H127">G89*2</f>
        <v>0</v>
      </c>
      <c r="I89" s="25"/>
      <c r="J89" s="5">
        <f t="shared" si="17"/>
        <v>0</v>
      </c>
      <c r="K89" s="95">
        <f t="shared" si="14"/>
        <v>0</v>
      </c>
      <c r="L89" s="12">
        <v>8.47</v>
      </c>
      <c r="M89" s="28">
        <f t="shared" si="18"/>
        <v>25.410000000000004</v>
      </c>
      <c r="N89" s="50"/>
      <c r="O89" s="50"/>
      <c r="P89" s="50">
        <v>20</v>
      </c>
      <c r="Q89" s="50"/>
      <c r="R89" s="50"/>
      <c r="S89" s="50"/>
      <c r="T89" s="41" t="s">
        <v>19</v>
      </c>
      <c r="U89" s="52">
        <f t="shared" si="19"/>
        <v>45.410000000000004</v>
      </c>
    </row>
    <row r="90" spans="1:21" ht="12.75">
      <c r="A90" s="23">
        <f t="shared" si="20"/>
        <v>87</v>
      </c>
      <c r="B90" s="23" t="s">
        <v>181</v>
      </c>
      <c r="C90" s="24" t="s">
        <v>46</v>
      </c>
      <c r="D90" s="24"/>
      <c r="E90" s="25"/>
      <c r="F90" s="92">
        <f t="shared" si="15"/>
        <v>0</v>
      </c>
      <c r="G90" s="25">
        <v>1.5</v>
      </c>
      <c r="H90" s="93">
        <f t="shared" si="21"/>
        <v>3</v>
      </c>
      <c r="I90" s="25"/>
      <c r="J90" s="5">
        <f t="shared" si="17"/>
        <v>0</v>
      </c>
      <c r="K90" s="27">
        <f t="shared" si="14"/>
        <v>3</v>
      </c>
      <c r="L90" s="12">
        <v>7.36</v>
      </c>
      <c r="M90" s="28">
        <f t="shared" si="18"/>
        <v>22.080000000000002</v>
      </c>
      <c r="N90" s="50"/>
      <c r="O90" s="50"/>
      <c r="P90" s="50">
        <v>20</v>
      </c>
      <c r="Q90" s="50"/>
      <c r="R90" s="50"/>
      <c r="S90" s="50"/>
      <c r="T90" s="41" t="s">
        <v>19</v>
      </c>
      <c r="U90" s="52">
        <f t="shared" si="19"/>
        <v>45.08</v>
      </c>
    </row>
    <row r="91" spans="1:21" ht="12.75">
      <c r="A91" s="23">
        <f t="shared" si="20"/>
        <v>88</v>
      </c>
      <c r="B91" s="6" t="s">
        <v>86</v>
      </c>
      <c r="C91" s="7" t="s">
        <v>46</v>
      </c>
      <c r="D91" s="7"/>
      <c r="E91" s="8"/>
      <c r="F91" s="91">
        <f t="shared" si="15"/>
        <v>0</v>
      </c>
      <c r="G91" s="8"/>
      <c r="H91" s="10">
        <f t="shared" si="21"/>
        <v>0</v>
      </c>
      <c r="I91" s="8"/>
      <c r="J91" s="10">
        <f t="shared" si="17"/>
        <v>0</v>
      </c>
      <c r="K91" s="94">
        <f t="shared" si="14"/>
        <v>0</v>
      </c>
      <c r="L91" s="12">
        <v>8.12</v>
      </c>
      <c r="M91" s="13">
        <f t="shared" si="18"/>
        <v>24.36</v>
      </c>
      <c r="N91" s="16"/>
      <c r="O91" s="16"/>
      <c r="P91" s="16">
        <v>20</v>
      </c>
      <c r="Q91" s="16"/>
      <c r="R91" s="16"/>
      <c r="S91" s="16"/>
      <c r="T91" s="40" t="s">
        <v>19</v>
      </c>
      <c r="U91" s="52">
        <f t="shared" si="19"/>
        <v>44.36</v>
      </c>
    </row>
    <row r="92" spans="1:21" ht="12.75">
      <c r="A92" s="23">
        <f t="shared" si="20"/>
        <v>89</v>
      </c>
      <c r="B92" s="23" t="s">
        <v>74</v>
      </c>
      <c r="C92" s="24" t="s">
        <v>46</v>
      </c>
      <c r="D92" s="24"/>
      <c r="E92" s="25"/>
      <c r="F92" s="92">
        <f t="shared" si="15"/>
        <v>0</v>
      </c>
      <c r="G92" s="25"/>
      <c r="H92" s="5">
        <f t="shared" si="21"/>
        <v>0</v>
      </c>
      <c r="I92" s="25"/>
      <c r="J92" s="5">
        <f t="shared" si="17"/>
        <v>0</v>
      </c>
      <c r="K92" s="95">
        <f aca="true" t="shared" si="22" ref="K92:K110">F92+H92+J92</f>
        <v>0</v>
      </c>
      <c r="L92" s="12">
        <v>7.65</v>
      </c>
      <c r="M92" s="28">
        <f t="shared" si="18"/>
        <v>22.950000000000003</v>
      </c>
      <c r="N92" s="50"/>
      <c r="O92" s="50"/>
      <c r="P92" s="50">
        <v>20</v>
      </c>
      <c r="Q92" s="50"/>
      <c r="R92" s="50">
        <v>1</v>
      </c>
      <c r="S92" s="50"/>
      <c r="T92" s="41" t="s">
        <v>19</v>
      </c>
      <c r="U92" s="52">
        <f t="shared" si="19"/>
        <v>43.95</v>
      </c>
    </row>
    <row r="93" spans="1:21" s="14" customFormat="1" ht="12.75">
      <c r="A93" s="6">
        <f t="shared" si="20"/>
        <v>90</v>
      </c>
      <c r="B93" s="6" t="s">
        <v>91</v>
      </c>
      <c r="C93" s="7" t="s">
        <v>21</v>
      </c>
      <c r="D93" s="7" t="s">
        <v>92</v>
      </c>
      <c r="E93" s="8"/>
      <c r="F93" s="91">
        <f t="shared" si="15"/>
        <v>0</v>
      </c>
      <c r="G93" s="8"/>
      <c r="H93" s="10">
        <f t="shared" si="21"/>
        <v>0</v>
      </c>
      <c r="I93" s="8"/>
      <c r="J93" s="10">
        <f t="shared" si="17"/>
        <v>0</v>
      </c>
      <c r="K93" s="94">
        <f t="shared" si="22"/>
        <v>0</v>
      </c>
      <c r="L93" s="12">
        <v>7.91</v>
      </c>
      <c r="M93" s="13">
        <f t="shared" si="18"/>
        <v>23.73</v>
      </c>
      <c r="N93" s="16"/>
      <c r="O93" s="16"/>
      <c r="P93" s="16">
        <v>20</v>
      </c>
      <c r="Q93" s="16"/>
      <c r="R93" s="16"/>
      <c r="S93" s="16"/>
      <c r="T93" s="40" t="s">
        <v>19</v>
      </c>
      <c r="U93" s="52">
        <f t="shared" si="19"/>
        <v>43.730000000000004</v>
      </c>
    </row>
    <row r="94" spans="1:21" ht="17.25">
      <c r="A94" s="23">
        <f t="shared" si="20"/>
        <v>91</v>
      </c>
      <c r="B94" s="6" t="s">
        <v>129</v>
      </c>
      <c r="C94" s="7" t="s">
        <v>35</v>
      </c>
      <c r="D94" s="7"/>
      <c r="E94" s="8"/>
      <c r="F94" s="91">
        <f t="shared" si="15"/>
        <v>0</v>
      </c>
      <c r="G94" s="8"/>
      <c r="H94" s="10">
        <f t="shared" si="21"/>
        <v>0</v>
      </c>
      <c r="I94" s="8"/>
      <c r="J94" s="10">
        <f t="shared" si="17"/>
        <v>0</v>
      </c>
      <c r="K94" s="94">
        <f t="shared" si="22"/>
        <v>0</v>
      </c>
      <c r="L94" s="12">
        <v>7.5</v>
      </c>
      <c r="M94" s="13">
        <f t="shared" si="18"/>
        <v>22.5</v>
      </c>
      <c r="N94" s="16"/>
      <c r="O94" s="16"/>
      <c r="P94" s="16">
        <v>20</v>
      </c>
      <c r="Q94" s="16"/>
      <c r="R94" s="16">
        <v>1</v>
      </c>
      <c r="S94" s="16"/>
      <c r="T94" s="40" t="s">
        <v>19</v>
      </c>
      <c r="U94" s="52">
        <f t="shared" si="19"/>
        <v>43.5</v>
      </c>
    </row>
    <row r="95" spans="1:21" s="14" customFormat="1" ht="25.5">
      <c r="A95" s="6">
        <f t="shared" si="20"/>
        <v>92</v>
      </c>
      <c r="B95" s="6" t="s">
        <v>70</v>
      </c>
      <c r="C95" s="7" t="s">
        <v>26</v>
      </c>
      <c r="D95" s="7" t="s">
        <v>35</v>
      </c>
      <c r="E95" s="8"/>
      <c r="F95" s="91">
        <f t="shared" si="15"/>
        <v>0</v>
      </c>
      <c r="G95" s="8"/>
      <c r="H95" s="10">
        <f t="shared" si="21"/>
        <v>0</v>
      </c>
      <c r="I95" s="8"/>
      <c r="J95" s="10">
        <f t="shared" si="17"/>
        <v>0</v>
      </c>
      <c r="K95" s="94">
        <f t="shared" si="22"/>
        <v>0</v>
      </c>
      <c r="L95" s="12">
        <v>7.59</v>
      </c>
      <c r="M95" s="13">
        <f t="shared" si="18"/>
        <v>22.77</v>
      </c>
      <c r="N95" s="16"/>
      <c r="O95" s="16"/>
      <c r="P95" s="16">
        <v>20</v>
      </c>
      <c r="Q95" s="16"/>
      <c r="R95" s="16"/>
      <c r="S95" s="16"/>
      <c r="T95" s="40" t="s">
        <v>19</v>
      </c>
      <c r="U95" s="52">
        <f t="shared" si="19"/>
        <v>42.769999999999996</v>
      </c>
    </row>
    <row r="96" spans="1:21" s="14" customFormat="1" ht="17.25">
      <c r="A96" s="6">
        <f t="shared" si="20"/>
        <v>93</v>
      </c>
      <c r="B96" s="23" t="s">
        <v>162</v>
      </c>
      <c r="C96" s="24" t="s">
        <v>23</v>
      </c>
      <c r="D96" s="24" t="s">
        <v>40</v>
      </c>
      <c r="E96" s="25"/>
      <c r="F96" s="92">
        <f t="shared" si="15"/>
        <v>0</v>
      </c>
      <c r="G96" s="25"/>
      <c r="H96" s="5">
        <f t="shared" si="21"/>
        <v>0</v>
      </c>
      <c r="I96" s="25"/>
      <c r="J96" s="5">
        <f t="shared" si="17"/>
        <v>0</v>
      </c>
      <c r="K96" s="95">
        <f t="shared" si="22"/>
        <v>0</v>
      </c>
      <c r="L96" s="12">
        <v>7.55</v>
      </c>
      <c r="M96" s="28">
        <f t="shared" si="18"/>
        <v>22.65</v>
      </c>
      <c r="N96" s="50"/>
      <c r="O96" s="50"/>
      <c r="P96" s="50">
        <v>20</v>
      </c>
      <c r="Q96" s="50"/>
      <c r="R96" s="50"/>
      <c r="S96" s="50"/>
      <c r="T96" s="41" t="s">
        <v>19</v>
      </c>
      <c r="U96" s="52">
        <f t="shared" si="19"/>
        <v>42.65</v>
      </c>
    </row>
    <row r="97" spans="1:21" ht="25.5">
      <c r="A97" s="23">
        <f t="shared" si="20"/>
        <v>94</v>
      </c>
      <c r="B97" s="6" t="s">
        <v>97</v>
      </c>
      <c r="C97" s="7" t="s">
        <v>26</v>
      </c>
      <c r="D97" s="7" t="s">
        <v>35</v>
      </c>
      <c r="E97" s="8"/>
      <c r="F97" s="91">
        <f t="shared" si="15"/>
        <v>0</v>
      </c>
      <c r="G97" s="8"/>
      <c r="H97" s="10">
        <f t="shared" si="21"/>
        <v>0</v>
      </c>
      <c r="I97" s="8"/>
      <c r="J97" s="10">
        <f t="shared" si="17"/>
        <v>0</v>
      </c>
      <c r="K97" s="94">
        <f t="shared" si="22"/>
        <v>0</v>
      </c>
      <c r="L97" s="12">
        <v>7.52</v>
      </c>
      <c r="M97" s="28">
        <f t="shared" si="18"/>
        <v>22.56</v>
      </c>
      <c r="N97" s="16"/>
      <c r="O97" s="16"/>
      <c r="P97" s="16">
        <v>20</v>
      </c>
      <c r="Q97" s="16"/>
      <c r="R97" s="16"/>
      <c r="S97" s="16"/>
      <c r="T97" s="40" t="s">
        <v>19</v>
      </c>
      <c r="U97" s="52">
        <f t="shared" si="19"/>
        <v>42.56</v>
      </c>
    </row>
    <row r="98" spans="1:21" ht="25.5">
      <c r="A98" s="23">
        <f t="shared" si="20"/>
        <v>95</v>
      </c>
      <c r="B98" s="23" t="s">
        <v>174</v>
      </c>
      <c r="C98" s="24" t="s">
        <v>23</v>
      </c>
      <c r="D98" s="24" t="s">
        <v>26</v>
      </c>
      <c r="E98" s="25"/>
      <c r="F98" s="92">
        <f t="shared" si="15"/>
        <v>0</v>
      </c>
      <c r="G98" s="25"/>
      <c r="H98" s="5">
        <f t="shared" si="21"/>
        <v>0</v>
      </c>
      <c r="I98" s="25"/>
      <c r="J98" s="5">
        <f t="shared" si="17"/>
        <v>0</v>
      </c>
      <c r="K98" s="95">
        <f t="shared" si="22"/>
        <v>0</v>
      </c>
      <c r="L98" s="12">
        <v>7.5</v>
      </c>
      <c r="M98" s="28">
        <f t="shared" si="18"/>
        <v>22.5</v>
      </c>
      <c r="N98" s="50"/>
      <c r="O98" s="50"/>
      <c r="P98" s="50">
        <v>20</v>
      </c>
      <c r="Q98" s="50"/>
      <c r="R98" s="50"/>
      <c r="S98" s="50"/>
      <c r="T98" s="41" t="s">
        <v>19</v>
      </c>
      <c r="U98" s="52">
        <f t="shared" si="19"/>
        <v>42.5</v>
      </c>
    </row>
    <row r="99" spans="1:21" ht="12.75">
      <c r="A99" s="23">
        <f t="shared" si="20"/>
        <v>96</v>
      </c>
      <c r="B99" s="23" t="s">
        <v>178</v>
      </c>
      <c r="C99" s="24" t="s">
        <v>42</v>
      </c>
      <c r="D99" s="24"/>
      <c r="E99" s="25"/>
      <c r="F99" s="92">
        <f t="shared" si="15"/>
        <v>0</v>
      </c>
      <c r="G99" s="25"/>
      <c r="H99" s="5">
        <f t="shared" si="21"/>
        <v>0</v>
      </c>
      <c r="I99" s="25"/>
      <c r="J99" s="5">
        <f t="shared" si="17"/>
        <v>0</v>
      </c>
      <c r="K99" s="95">
        <f t="shared" si="22"/>
        <v>0</v>
      </c>
      <c r="L99" s="12">
        <v>7.42</v>
      </c>
      <c r="M99" s="28">
        <f t="shared" si="18"/>
        <v>22.259999999999998</v>
      </c>
      <c r="N99" s="50"/>
      <c r="O99" s="50"/>
      <c r="P99" s="50">
        <v>20</v>
      </c>
      <c r="Q99" s="50"/>
      <c r="R99" s="50"/>
      <c r="S99" s="50"/>
      <c r="T99" s="41" t="s">
        <v>19</v>
      </c>
      <c r="U99" s="52">
        <f t="shared" si="19"/>
        <v>42.26</v>
      </c>
    </row>
    <row r="100" spans="1:21" ht="25.5">
      <c r="A100" s="23">
        <f t="shared" si="20"/>
        <v>97</v>
      </c>
      <c r="B100" s="23" t="s">
        <v>146</v>
      </c>
      <c r="C100" s="24" t="s">
        <v>76</v>
      </c>
      <c r="D100" s="24"/>
      <c r="E100" s="25"/>
      <c r="F100" s="92">
        <f aca="true" t="shared" si="23" ref="F100:F127">E100*3</f>
        <v>0</v>
      </c>
      <c r="G100" s="25"/>
      <c r="H100" s="5">
        <f t="shared" si="21"/>
        <v>0</v>
      </c>
      <c r="I100" s="25"/>
      <c r="J100" s="5">
        <f aca="true" t="shared" si="24" ref="J100:J127">I100*1</f>
        <v>0</v>
      </c>
      <c r="K100" s="95">
        <f t="shared" si="22"/>
        <v>0</v>
      </c>
      <c r="L100" s="12">
        <v>7.41</v>
      </c>
      <c r="M100" s="28">
        <f aca="true" t="shared" si="25" ref="M100:M127">L100*3</f>
        <v>22.23</v>
      </c>
      <c r="N100" s="50"/>
      <c r="O100" s="50"/>
      <c r="P100" s="50">
        <v>20</v>
      </c>
      <c r="Q100" s="50"/>
      <c r="R100" s="50"/>
      <c r="S100" s="50"/>
      <c r="T100" s="41" t="s">
        <v>19</v>
      </c>
      <c r="U100" s="52">
        <f aca="true" t="shared" si="26" ref="U100:U127">K100+M100+N100+O100+P100+Q100+R100+S100</f>
        <v>42.230000000000004</v>
      </c>
    </row>
    <row r="101" spans="1:21" s="14" customFormat="1" ht="12.75">
      <c r="A101" s="6">
        <f aca="true" t="shared" si="27" ref="A101:A127">A100+1</f>
        <v>98</v>
      </c>
      <c r="B101" s="23" t="s">
        <v>113</v>
      </c>
      <c r="C101" s="24" t="s">
        <v>42</v>
      </c>
      <c r="D101" s="24"/>
      <c r="E101" s="25"/>
      <c r="F101" s="92">
        <f t="shared" si="23"/>
        <v>0</v>
      </c>
      <c r="G101" s="25"/>
      <c r="H101" s="5">
        <f t="shared" si="21"/>
        <v>0</v>
      </c>
      <c r="I101" s="25"/>
      <c r="J101" s="5">
        <f t="shared" si="24"/>
        <v>0</v>
      </c>
      <c r="K101" s="95">
        <f t="shared" si="22"/>
        <v>0</v>
      </c>
      <c r="L101" s="12">
        <v>6.99</v>
      </c>
      <c r="M101" s="28">
        <f t="shared" si="25"/>
        <v>20.97</v>
      </c>
      <c r="N101" s="50"/>
      <c r="O101" s="50"/>
      <c r="P101" s="50">
        <v>20</v>
      </c>
      <c r="Q101" s="50"/>
      <c r="R101" s="50">
        <v>1</v>
      </c>
      <c r="S101" s="50"/>
      <c r="T101" s="41" t="s">
        <v>19</v>
      </c>
      <c r="U101" s="52">
        <f t="shared" si="26"/>
        <v>41.97</v>
      </c>
    </row>
    <row r="102" spans="1:21" ht="17.25">
      <c r="A102" s="23">
        <f t="shared" si="27"/>
        <v>99</v>
      </c>
      <c r="B102" s="23" t="s">
        <v>144</v>
      </c>
      <c r="C102" s="24" t="s">
        <v>23</v>
      </c>
      <c r="D102" s="24"/>
      <c r="E102" s="25"/>
      <c r="F102" s="92">
        <f t="shared" si="23"/>
        <v>0</v>
      </c>
      <c r="G102" s="25"/>
      <c r="H102" s="5">
        <f t="shared" si="21"/>
        <v>0</v>
      </c>
      <c r="I102" s="25"/>
      <c r="J102" s="5">
        <f t="shared" si="24"/>
        <v>0</v>
      </c>
      <c r="K102" s="27">
        <f t="shared" si="22"/>
        <v>0</v>
      </c>
      <c r="L102" s="12">
        <v>7.31</v>
      </c>
      <c r="M102" s="28">
        <f t="shared" si="25"/>
        <v>21.93</v>
      </c>
      <c r="N102" s="50"/>
      <c r="O102" s="50"/>
      <c r="P102" s="50">
        <v>20</v>
      </c>
      <c r="Q102" s="50"/>
      <c r="R102" s="50"/>
      <c r="S102" s="50"/>
      <c r="T102" s="41" t="s">
        <v>19</v>
      </c>
      <c r="U102" s="52">
        <f t="shared" si="26"/>
        <v>41.93</v>
      </c>
    </row>
    <row r="103" spans="1:21" s="14" customFormat="1" ht="25.5">
      <c r="A103" s="6">
        <f t="shared" si="27"/>
        <v>100</v>
      </c>
      <c r="B103" s="23" t="s">
        <v>165</v>
      </c>
      <c r="C103" s="24" t="s">
        <v>76</v>
      </c>
      <c r="D103" s="24"/>
      <c r="E103" s="25"/>
      <c r="F103" s="92">
        <f t="shared" si="23"/>
        <v>0</v>
      </c>
      <c r="G103" s="25"/>
      <c r="H103" s="5">
        <f t="shared" si="21"/>
        <v>0</v>
      </c>
      <c r="I103" s="25"/>
      <c r="J103" s="5">
        <f t="shared" si="24"/>
        <v>0</v>
      </c>
      <c r="K103" s="95">
        <f t="shared" si="22"/>
        <v>0</v>
      </c>
      <c r="L103" s="12">
        <v>7.29</v>
      </c>
      <c r="M103" s="28">
        <f t="shared" si="25"/>
        <v>21.87</v>
      </c>
      <c r="N103" s="50"/>
      <c r="O103" s="50"/>
      <c r="P103" s="50">
        <v>20</v>
      </c>
      <c r="Q103" s="50"/>
      <c r="R103" s="50"/>
      <c r="S103" s="50"/>
      <c r="T103" s="41" t="s">
        <v>19</v>
      </c>
      <c r="U103" s="52">
        <f t="shared" si="26"/>
        <v>41.870000000000005</v>
      </c>
    </row>
    <row r="104" spans="1:21" s="14" customFormat="1" ht="12.75">
      <c r="A104" s="6">
        <f t="shared" si="27"/>
        <v>101</v>
      </c>
      <c r="B104" s="23" t="s">
        <v>175</v>
      </c>
      <c r="C104" s="24" t="s">
        <v>42</v>
      </c>
      <c r="D104" s="24" t="s">
        <v>176</v>
      </c>
      <c r="E104" s="25"/>
      <c r="F104" s="92">
        <f t="shared" si="23"/>
        <v>0</v>
      </c>
      <c r="G104" s="25"/>
      <c r="H104" s="5">
        <f t="shared" si="21"/>
        <v>0</v>
      </c>
      <c r="I104" s="25"/>
      <c r="J104" s="5">
        <f t="shared" si="24"/>
        <v>0</v>
      </c>
      <c r="K104" s="95">
        <f t="shared" si="22"/>
        <v>0</v>
      </c>
      <c r="L104" s="12">
        <v>6.95</v>
      </c>
      <c r="M104" s="28">
        <f t="shared" si="25"/>
        <v>20.85</v>
      </c>
      <c r="N104" s="50"/>
      <c r="O104" s="50"/>
      <c r="P104" s="50">
        <v>20</v>
      </c>
      <c r="Q104" s="50"/>
      <c r="R104" s="50">
        <v>1</v>
      </c>
      <c r="S104" s="50"/>
      <c r="T104" s="41" t="s">
        <v>19</v>
      </c>
      <c r="U104" s="52">
        <f t="shared" si="26"/>
        <v>41.85</v>
      </c>
    </row>
    <row r="105" spans="1:21" s="14" customFormat="1" ht="12.75">
      <c r="A105" s="6">
        <f t="shared" si="27"/>
        <v>102</v>
      </c>
      <c r="B105" s="6" t="s">
        <v>87</v>
      </c>
      <c r="C105" s="7" t="s">
        <v>46</v>
      </c>
      <c r="D105" s="7"/>
      <c r="E105" s="8"/>
      <c r="F105" s="91">
        <f t="shared" si="23"/>
        <v>0</v>
      </c>
      <c r="G105" s="8"/>
      <c r="H105" s="10">
        <f t="shared" si="21"/>
        <v>0</v>
      </c>
      <c r="I105" s="8"/>
      <c r="J105" s="10">
        <f t="shared" si="24"/>
        <v>0</v>
      </c>
      <c r="K105" s="94">
        <f t="shared" si="22"/>
        <v>0</v>
      </c>
      <c r="L105" s="12">
        <v>7.23</v>
      </c>
      <c r="M105" s="13">
        <f t="shared" si="25"/>
        <v>21.69</v>
      </c>
      <c r="N105" s="16"/>
      <c r="O105" s="16"/>
      <c r="P105" s="16">
        <v>20</v>
      </c>
      <c r="Q105" s="16"/>
      <c r="R105" s="16"/>
      <c r="S105" s="16"/>
      <c r="T105" s="40" t="s">
        <v>19</v>
      </c>
      <c r="U105" s="52">
        <f t="shared" si="26"/>
        <v>41.69</v>
      </c>
    </row>
    <row r="106" spans="1:21" ht="12.75">
      <c r="A106" s="23">
        <f t="shared" si="27"/>
        <v>103</v>
      </c>
      <c r="B106" s="6" t="s">
        <v>94</v>
      </c>
      <c r="C106" s="7" t="s">
        <v>46</v>
      </c>
      <c r="D106" s="7"/>
      <c r="E106" s="8"/>
      <c r="F106" s="91">
        <f t="shared" si="23"/>
        <v>0</v>
      </c>
      <c r="G106" s="8"/>
      <c r="H106" s="10">
        <f t="shared" si="21"/>
        <v>0</v>
      </c>
      <c r="I106" s="8"/>
      <c r="J106" s="10">
        <f t="shared" si="24"/>
        <v>0</v>
      </c>
      <c r="K106" s="94">
        <f t="shared" si="22"/>
        <v>0</v>
      </c>
      <c r="L106" s="12">
        <v>7.16</v>
      </c>
      <c r="M106" s="13">
        <f t="shared" si="25"/>
        <v>21.48</v>
      </c>
      <c r="N106" s="16"/>
      <c r="O106" s="16"/>
      <c r="P106" s="16">
        <v>20</v>
      </c>
      <c r="Q106" s="16"/>
      <c r="R106" s="16"/>
      <c r="S106" s="16"/>
      <c r="T106" s="40" t="s">
        <v>19</v>
      </c>
      <c r="U106" s="52">
        <f t="shared" si="26"/>
        <v>41.480000000000004</v>
      </c>
    </row>
    <row r="107" spans="1:21" ht="12.75">
      <c r="A107" s="23">
        <f t="shared" si="27"/>
        <v>104</v>
      </c>
      <c r="B107" s="23" t="s">
        <v>163</v>
      </c>
      <c r="C107" s="24" t="s">
        <v>46</v>
      </c>
      <c r="D107" s="24"/>
      <c r="E107" s="25"/>
      <c r="F107" s="92">
        <f t="shared" si="23"/>
        <v>0</v>
      </c>
      <c r="G107" s="25"/>
      <c r="H107" s="5">
        <f t="shared" si="21"/>
        <v>0</v>
      </c>
      <c r="I107" s="25"/>
      <c r="J107" s="5">
        <f t="shared" si="24"/>
        <v>0</v>
      </c>
      <c r="K107" s="95">
        <f t="shared" si="22"/>
        <v>0</v>
      </c>
      <c r="L107" s="12">
        <v>7.14</v>
      </c>
      <c r="M107" s="28">
        <f t="shared" si="25"/>
        <v>21.419999999999998</v>
      </c>
      <c r="N107" s="50"/>
      <c r="O107" s="50"/>
      <c r="P107" s="50">
        <v>20</v>
      </c>
      <c r="Q107" s="50"/>
      <c r="R107" s="50"/>
      <c r="S107" s="50"/>
      <c r="T107" s="41" t="s">
        <v>19</v>
      </c>
      <c r="U107" s="52">
        <f t="shared" si="26"/>
        <v>41.42</v>
      </c>
    </row>
    <row r="108" spans="1:21" s="14" customFormat="1" ht="17.25">
      <c r="A108" s="6">
        <f t="shared" si="27"/>
        <v>105</v>
      </c>
      <c r="B108" s="23" t="s">
        <v>150</v>
      </c>
      <c r="C108" s="24" t="s">
        <v>35</v>
      </c>
      <c r="D108" s="24"/>
      <c r="E108" s="25"/>
      <c r="F108" s="92">
        <f t="shared" si="23"/>
        <v>0</v>
      </c>
      <c r="G108" s="25"/>
      <c r="H108" s="5">
        <f t="shared" si="21"/>
        <v>0</v>
      </c>
      <c r="I108" s="25"/>
      <c r="J108" s="5">
        <f t="shared" si="24"/>
        <v>0</v>
      </c>
      <c r="K108" s="27">
        <f t="shared" si="22"/>
        <v>0</v>
      </c>
      <c r="L108" s="12">
        <v>7.02</v>
      </c>
      <c r="M108" s="28">
        <f t="shared" si="25"/>
        <v>21.06</v>
      </c>
      <c r="N108" s="50"/>
      <c r="O108" s="50"/>
      <c r="P108" s="50">
        <v>20</v>
      </c>
      <c r="Q108" s="50"/>
      <c r="R108" s="50"/>
      <c r="S108" s="50"/>
      <c r="T108" s="41" t="s">
        <v>19</v>
      </c>
      <c r="U108" s="52">
        <f t="shared" si="26"/>
        <v>41.06</v>
      </c>
    </row>
    <row r="109" spans="1:21" ht="12.75">
      <c r="A109" s="23">
        <f t="shared" si="27"/>
        <v>106</v>
      </c>
      <c r="B109" s="23" t="s">
        <v>167</v>
      </c>
      <c r="C109" s="24" t="s">
        <v>17</v>
      </c>
      <c r="D109" s="24"/>
      <c r="E109" s="25"/>
      <c r="F109" s="92">
        <f t="shared" si="23"/>
        <v>0</v>
      </c>
      <c r="G109" s="25"/>
      <c r="H109" s="5">
        <f t="shared" si="21"/>
        <v>0</v>
      </c>
      <c r="I109" s="25"/>
      <c r="J109" s="5">
        <f t="shared" si="24"/>
        <v>0</v>
      </c>
      <c r="K109" s="95">
        <f t="shared" si="22"/>
        <v>0</v>
      </c>
      <c r="L109" s="12">
        <v>7.01</v>
      </c>
      <c r="M109" s="28">
        <f t="shared" si="25"/>
        <v>21.03</v>
      </c>
      <c r="N109" s="50"/>
      <c r="O109" s="50"/>
      <c r="P109" s="50">
        <v>20</v>
      </c>
      <c r="Q109" s="50"/>
      <c r="R109" s="50"/>
      <c r="S109" s="50"/>
      <c r="T109" s="41" t="s">
        <v>19</v>
      </c>
      <c r="U109" s="52">
        <f t="shared" si="26"/>
        <v>41.03</v>
      </c>
    </row>
    <row r="110" spans="1:21" ht="17.25">
      <c r="A110" s="23">
        <f t="shared" si="27"/>
        <v>107</v>
      </c>
      <c r="B110" s="23" t="s">
        <v>155</v>
      </c>
      <c r="C110" s="24" t="s">
        <v>32</v>
      </c>
      <c r="D110" s="24" t="s">
        <v>156</v>
      </c>
      <c r="E110" s="25"/>
      <c r="F110" s="92">
        <f t="shared" si="23"/>
        <v>0</v>
      </c>
      <c r="G110" s="25"/>
      <c r="H110" s="5">
        <f t="shared" si="21"/>
        <v>0</v>
      </c>
      <c r="I110" s="25"/>
      <c r="J110" s="5">
        <f t="shared" si="24"/>
        <v>0</v>
      </c>
      <c r="K110" s="95">
        <f t="shared" si="22"/>
        <v>0</v>
      </c>
      <c r="L110" s="12">
        <v>7</v>
      </c>
      <c r="M110" s="28">
        <f t="shared" si="25"/>
        <v>21</v>
      </c>
      <c r="N110" s="50"/>
      <c r="O110" s="50"/>
      <c r="P110" s="50">
        <v>20</v>
      </c>
      <c r="Q110" s="50"/>
      <c r="R110" s="50"/>
      <c r="S110" s="50"/>
      <c r="T110" s="41" t="s">
        <v>19</v>
      </c>
      <c r="U110" s="52">
        <f t="shared" si="26"/>
        <v>41</v>
      </c>
    </row>
    <row r="111" spans="1:21" ht="12.75">
      <c r="A111" s="23">
        <f t="shared" si="27"/>
        <v>108</v>
      </c>
      <c r="B111" s="6" t="s">
        <v>56</v>
      </c>
      <c r="C111" s="7" t="s">
        <v>17</v>
      </c>
      <c r="D111" s="7"/>
      <c r="E111" s="8"/>
      <c r="F111" s="91">
        <f t="shared" si="23"/>
        <v>0</v>
      </c>
      <c r="G111" s="8"/>
      <c r="H111" s="10">
        <f t="shared" si="21"/>
        <v>0</v>
      </c>
      <c r="I111" s="8"/>
      <c r="J111" s="10">
        <f t="shared" si="24"/>
        <v>0</v>
      </c>
      <c r="K111" s="94">
        <v>0</v>
      </c>
      <c r="L111" s="12">
        <v>6.66</v>
      </c>
      <c r="M111" s="13">
        <f t="shared" si="25"/>
        <v>19.98</v>
      </c>
      <c r="N111" s="16"/>
      <c r="O111" s="16"/>
      <c r="P111" s="16">
        <v>20</v>
      </c>
      <c r="Q111" s="16"/>
      <c r="R111" s="16">
        <v>1</v>
      </c>
      <c r="S111" s="16"/>
      <c r="T111" s="40" t="s">
        <v>19</v>
      </c>
      <c r="U111" s="52">
        <f t="shared" si="26"/>
        <v>40.980000000000004</v>
      </c>
    </row>
    <row r="112" spans="1:21" ht="17.25">
      <c r="A112" s="23">
        <f t="shared" si="27"/>
        <v>109</v>
      </c>
      <c r="B112" s="6" t="s">
        <v>93</v>
      </c>
      <c r="C112" s="7" t="s">
        <v>35</v>
      </c>
      <c r="D112" s="7"/>
      <c r="E112" s="8"/>
      <c r="F112" s="91">
        <f t="shared" si="23"/>
        <v>0</v>
      </c>
      <c r="G112" s="8"/>
      <c r="H112" s="10">
        <f t="shared" si="21"/>
        <v>0</v>
      </c>
      <c r="I112" s="8"/>
      <c r="J112" s="10">
        <f t="shared" si="24"/>
        <v>0</v>
      </c>
      <c r="K112" s="94">
        <f aca="true" t="shared" si="28" ref="K112:K127">F112+H112+J112</f>
        <v>0</v>
      </c>
      <c r="L112" s="12">
        <v>6.94</v>
      </c>
      <c r="M112" s="13">
        <f t="shared" si="25"/>
        <v>20.82</v>
      </c>
      <c r="N112" s="16"/>
      <c r="O112" s="16"/>
      <c r="P112" s="16">
        <v>20</v>
      </c>
      <c r="Q112" s="16"/>
      <c r="R112" s="16"/>
      <c r="S112" s="16"/>
      <c r="T112" s="40" t="s">
        <v>19</v>
      </c>
      <c r="U112" s="52">
        <f t="shared" si="26"/>
        <v>40.82</v>
      </c>
    </row>
    <row r="113" spans="1:21" s="14" customFormat="1" ht="12.75">
      <c r="A113" s="6">
        <f t="shared" si="27"/>
        <v>110</v>
      </c>
      <c r="B113" s="6" t="s">
        <v>98</v>
      </c>
      <c r="C113" s="7" t="s">
        <v>21</v>
      </c>
      <c r="D113" s="7"/>
      <c r="E113" s="8"/>
      <c r="F113" s="91">
        <f t="shared" si="23"/>
        <v>0</v>
      </c>
      <c r="G113" s="8"/>
      <c r="H113" s="10">
        <f t="shared" si="21"/>
        <v>0</v>
      </c>
      <c r="I113" s="8"/>
      <c r="J113" s="10">
        <f t="shared" si="24"/>
        <v>0</v>
      </c>
      <c r="K113" s="94">
        <f t="shared" si="28"/>
        <v>0</v>
      </c>
      <c r="L113" s="12">
        <v>6.6</v>
      </c>
      <c r="M113" s="13">
        <f t="shared" si="25"/>
        <v>19.799999999999997</v>
      </c>
      <c r="N113" s="16"/>
      <c r="O113" s="16"/>
      <c r="P113" s="16">
        <v>20</v>
      </c>
      <c r="Q113" s="16"/>
      <c r="R113" s="16">
        <v>1</v>
      </c>
      <c r="S113" s="16"/>
      <c r="T113" s="40" t="s">
        <v>19</v>
      </c>
      <c r="U113" s="52">
        <f t="shared" si="26"/>
        <v>40.8</v>
      </c>
    </row>
    <row r="114" spans="1:21" ht="25.5">
      <c r="A114" s="23">
        <f t="shared" si="27"/>
        <v>111</v>
      </c>
      <c r="B114" s="23" t="s">
        <v>157</v>
      </c>
      <c r="C114" s="24" t="s">
        <v>158</v>
      </c>
      <c r="D114" s="24"/>
      <c r="E114" s="25"/>
      <c r="F114" s="92">
        <f t="shared" si="23"/>
        <v>0</v>
      </c>
      <c r="G114" s="25"/>
      <c r="H114" s="5">
        <f t="shared" si="21"/>
        <v>0</v>
      </c>
      <c r="I114" s="25"/>
      <c r="J114" s="5">
        <f t="shared" si="24"/>
        <v>0</v>
      </c>
      <c r="K114" s="95">
        <f t="shared" si="28"/>
        <v>0</v>
      </c>
      <c r="L114" s="12">
        <v>6.82</v>
      </c>
      <c r="M114" s="28">
        <f t="shared" si="25"/>
        <v>20.46</v>
      </c>
      <c r="N114" s="50"/>
      <c r="O114" s="50"/>
      <c r="P114" s="50">
        <v>20</v>
      </c>
      <c r="Q114" s="50"/>
      <c r="R114" s="50"/>
      <c r="S114" s="50"/>
      <c r="T114" s="41" t="s">
        <v>19</v>
      </c>
      <c r="U114" s="52">
        <f t="shared" si="26"/>
        <v>40.46</v>
      </c>
    </row>
    <row r="115" spans="1:21" ht="12.75">
      <c r="A115" s="23">
        <f t="shared" si="27"/>
        <v>112</v>
      </c>
      <c r="B115" s="6" t="s">
        <v>72</v>
      </c>
      <c r="C115" s="7" t="s">
        <v>21</v>
      </c>
      <c r="D115" s="7"/>
      <c r="E115" s="8"/>
      <c r="F115" s="91">
        <f t="shared" si="23"/>
        <v>0</v>
      </c>
      <c r="G115" s="8"/>
      <c r="H115" s="10">
        <f t="shared" si="21"/>
        <v>0</v>
      </c>
      <c r="I115" s="8"/>
      <c r="J115" s="10">
        <f t="shared" si="24"/>
        <v>0</v>
      </c>
      <c r="K115" s="94">
        <f t="shared" si="28"/>
        <v>0</v>
      </c>
      <c r="L115" s="12">
        <v>6.8</v>
      </c>
      <c r="M115" s="13">
        <f t="shared" si="25"/>
        <v>20.4</v>
      </c>
      <c r="N115" s="16"/>
      <c r="O115" s="16"/>
      <c r="P115" s="16">
        <v>20</v>
      </c>
      <c r="Q115" s="16"/>
      <c r="R115" s="16"/>
      <c r="S115" s="16"/>
      <c r="T115" s="40" t="s">
        <v>19</v>
      </c>
      <c r="U115" s="52">
        <f t="shared" si="26"/>
        <v>40.4</v>
      </c>
    </row>
    <row r="116" spans="1:21" ht="17.25">
      <c r="A116" s="23">
        <f t="shared" si="27"/>
        <v>113</v>
      </c>
      <c r="B116" s="23" t="s">
        <v>173</v>
      </c>
      <c r="C116" s="24" t="s">
        <v>35</v>
      </c>
      <c r="D116" s="24"/>
      <c r="E116" s="25"/>
      <c r="F116" s="92">
        <f t="shared" si="23"/>
        <v>0</v>
      </c>
      <c r="G116" s="25"/>
      <c r="H116" s="5">
        <f t="shared" si="21"/>
        <v>0</v>
      </c>
      <c r="I116" s="25"/>
      <c r="J116" s="5">
        <f t="shared" si="24"/>
        <v>0</v>
      </c>
      <c r="K116" s="95">
        <f t="shared" si="28"/>
        <v>0</v>
      </c>
      <c r="L116" s="12">
        <v>6.73</v>
      </c>
      <c r="M116" s="28">
        <f t="shared" si="25"/>
        <v>20.19</v>
      </c>
      <c r="N116" s="50"/>
      <c r="O116" s="50"/>
      <c r="P116" s="50">
        <v>20</v>
      </c>
      <c r="Q116" s="50"/>
      <c r="R116" s="50"/>
      <c r="S116" s="50"/>
      <c r="T116" s="41" t="s">
        <v>19</v>
      </c>
      <c r="U116" s="52">
        <f t="shared" si="26"/>
        <v>40.19</v>
      </c>
    </row>
    <row r="117" spans="1:21" ht="17.25">
      <c r="A117" s="23">
        <f t="shared" si="27"/>
        <v>114</v>
      </c>
      <c r="B117" s="23" t="s">
        <v>177</v>
      </c>
      <c r="C117" s="24" t="s">
        <v>35</v>
      </c>
      <c r="D117" s="24"/>
      <c r="E117" s="25"/>
      <c r="F117" s="92">
        <f t="shared" si="23"/>
        <v>0</v>
      </c>
      <c r="G117" s="25"/>
      <c r="H117" s="5">
        <f t="shared" si="21"/>
        <v>0</v>
      </c>
      <c r="I117" s="25"/>
      <c r="J117" s="5">
        <f t="shared" si="24"/>
        <v>0</v>
      </c>
      <c r="K117" s="95">
        <f t="shared" si="28"/>
        <v>0</v>
      </c>
      <c r="L117" s="12">
        <v>6.71</v>
      </c>
      <c r="M117" s="28">
        <f t="shared" si="25"/>
        <v>20.13</v>
      </c>
      <c r="N117" s="50"/>
      <c r="O117" s="50"/>
      <c r="P117" s="50">
        <v>20</v>
      </c>
      <c r="Q117" s="50"/>
      <c r="R117" s="50"/>
      <c r="S117" s="50"/>
      <c r="T117" s="41" t="s">
        <v>19</v>
      </c>
      <c r="U117" s="52">
        <f t="shared" si="26"/>
        <v>40.129999999999995</v>
      </c>
    </row>
    <row r="118" spans="1:21" ht="12.75">
      <c r="A118" s="23">
        <f t="shared" si="27"/>
        <v>115</v>
      </c>
      <c r="B118" s="6" t="s">
        <v>45</v>
      </c>
      <c r="C118" s="7" t="s">
        <v>18</v>
      </c>
      <c r="D118" s="7" t="s">
        <v>46</v>
      </c>
      <c r="E118" s="8"/>
      <c r="F118" s="91">
        <f t="shared" si="23"/>
        <v>0</v>
      </c>
      <c r="G118" s="8"/>
      <c r="H118" s="10">
        <f t="shared" si="21"/>
        <v>0</v>
      </c>
      <c r="I118" s="8"/>
      <c r="J118" s="10">
        <f t="shared" si="24"/>
        <v>0</v>
      </c>
      <c r="K118" s="11">
        <f t="shared" si="28"/>
        <v>0</v>
      </c>
      <c r="L118" s="12">
        <v>6.37</v>
      </c>
      <c r="M118" s="13">
        <f t="shared" si="25"/>
        <v>19.11</v>
      </c>
      <c r="N118" s="16"/>
      <c r="O118" s="16"/>
      <c r="P118" s="16">
        <v>20</v>
      </c>
      <c r="Q118" s="16"/>
      <c r="R118" s="16">
        <v>1</v>
      </c>
      <c r="S118" s="16"/>
      <c r="T118" s="40" t="s">
        <v>19</v>
      </c>
      <c r="U118" s="52">
        <f t="shared" si="26"/>
        <v>40.11</v>
      </c>
    </row>
    <row r="119" spans="1:21" ht="12.75">
      <c r="A119" s="23">
        <f t="shared" si="27"/>
        <v>116</v>
      </c>
      <c r="B119" s="23" t="s">
        <v>122</v>
      </c>
      <c r="C119" s="24" t="s">
        <v>18</v>
      </c>
      <c r="D119" s="24"/>
      <c r="E119" s="25"/>
      <c r="F119" s="92">
        <f t="shared" si="23"/>
        <v>0</v>
      </c>
      <c r="G119" s="25"/>
      <c r="H119" s="5">
        <f t="shared" si="21"/>
        <v>0</v>
      </c>
      <c r="I119" s="25"/>
      <c r="J119" s="5">
        <f t="shared" si="24"/>
        <v>0</v>
      </c>
      <c r="K119" s="95">
        <f t="shared" si="28"/>
        <v>0</v>
      </c>
      <c r="L119" s="12">
        <v>6.69</v>
      </c>
      <c r="M119" s="28">
        <f t="shared" si="25"/>
        <v>20.07</v>
      </c>
      <c r="N119" s="50"/>
      <c r="O119" s="50"/>
      <c r="P119" s="50">
        <v>20</v>
      </c>
      <c r="Q119" s="50"/>
      <c r="R119" s="50"/>
      <c r="S119" s="50"/>
      <c r="T119" s="41" t="s">
        <v>19</v>
      </c>
      <c r="U119" s="52">
        <f t="shared" si="26"/>
        <v>40.07</v>
      </c>
    </row>
    <row r="120" spans="1:21" ht="12.75">
      <c r="A120" s="23">
        <f t="shared" si="27"/>
        <v>117</v>
      </c>
      <c r="B120" s="6" t="s">
        <v>195</v>
      </c>
      <c r="C120" s="7" t="s">
        <v>46</v>
      </c>
      <c r="D120" s="7" t="s">
        <v>17</v>
      </c>
      <c r="E120" s="8"/>
      <c r="F120" s="91">
        <f t="shared" si="23"/>
        <v>0</v>
      </c>
      <c r="G120" s="8"/>
      <c r="H120" s="10">
        <f t="shared" si="21"/>
        <v>0</v>
      </c>
      <c r="I120" s="8"/>
      <c r="J120" s="10">
        <f t="shared" si="24"/>
        <v>0</v>
      </c>
      <c r="K120" s="94">
        <f t="shared" si="28"/>
        <v>0</v>
      </c>
      <c r="L120" s="12">
        <v>6.49</v>
      </c>
      <c r="M120" s="13">
        <f t="shared" si="25"/>
        <v>19.47</v>
      </c>
      <c r="N120" s="16"/>
      <c r="O120" s="16"/>
      <c r="P120" s="16">
        <v>20</v>
      </c>
      <c r="Q120" s="16"/>
      <c r="R120" s="16"/>
      <c r="S120" s="16"/>
      <c r="T120" s="40" t="s">
        <v>19</v>
      </c>
      <c r="U120" s="52">
        <f t="shared" si="26"/>
        <v>39.47</v>
      </c>
    </row>
    <row r="121" spans="1:21" ht="12.75">
      <c r="A121" s="23">
        <f t="shared" si="27"/>
        <v>118</v>
      </c>
      <c r="B121" s="23" t="s">
        <v>169</v>
      </c>
      <c r="C121" s="24" t="s">
        <v>17</v>
      </c>
      <c r="D121" s="24" t="s">
        <v>170</v>
      </c>
      <c r="E121" s="25"/>
      <c r="F121" s="92">
        <f t="shared" si="23"/>
        <v>0</v>
      </c>
      <c r="G121" s="25"/>
      <c r="H121" s="5">
        <f t="shared" si="21"/>
        <v>0</v>
      </c>
      <c r="I121" s="25"/>
      <c r="J121" s="5">
        <f t="shared" si="24"/>
        <v>0</v>
      </c>
      <c r="K121" s="95">
        <f t="shared" si="28"/>
        <v>0</v>
      </c>
      <c r="L121" s="12">
        <v>6.43</v>
      </c>
      <c r="M121" s="28">
        <f t="shared" si="25"/>
        <v>19.29</v>
      </c>
      <c r="N121" s="50"/>
      <c r="O121" s="50"/>
      <c r="P121" s="50">
        <v>20</v>
      </c>
      <c r="Q121" s="50"/>
      <c r="R121" s="50"/>
      <c r="S121" s="50"/>
      <c r="T121" s="41" t="s">
        <v>19</v>
      </c>
      <c r="U121" s="52">
        <f t="shared" si="26"/>
        <v>39.29</v>
      </c>
    </row>
    <row r="122" spans="1:21" ht="12.75">
      <c r="A122" s="23">
        <f t="shared" si="27"/>
        <v>119</v>
      </c>
      <c r="B122" s="23" t="s">
        <v>116</v>
      </c>
      <c r="C122" s="24" t="s">
        <v>39</v>
      </c>
      <c r="D122" s="24" t="s">
        <v>85</v>
      </c>
      <c r="E122" s="25"/>
      <c r="F122" s="92">
        <f t="shared" si="23"/>
        <v>0</v>
      </c>
      <c r="G122" s="25"/>
      <c r="H122" s="5">
        <f t="shared" si="21"/>
        <v>0</v>
      </c>
      <c r="I122" s="25"/>
      <c r="J122" s="5">
        <f t="shared" si="24"/>
        <v>0</v>
      </c>
      <c r="K122" s="95">
        <f t="shared" si="28"/>
        <v>0</v>
      </c>
      <c r="L122" s="12">
        <v>7.46</v>
      </c>
      <c r="M122" s="28">
        <f t="shared" si="25"/>
        <v>22.38</v>
      </c>
      <c r="N122" s="50"/>
      <c r="O122" s="50"/>
      <c r="P122" s="50"/>
      <c r="Q122" s="50">
        <v>10</v>
      </c>
      <c r="R122" s="50"/>
      <c r="S122" s="50"/>
      <c r="T122" s="41" t="s">
        <v>19</v>
      </c>
      <c r="U122" s="52">
        <f t="shared" si="26"/>
        <v>32.379999999999995</v>
      </c>
    </row>
    <row r="123" spans="1:21" ht="12.75">
      <c r="A123" s="23">
        <f t="shared" si="27"/>
        <v>120</v>
      </c>
      <c r="B123" s="6" t="s">
        <v>106</v>
      </c>
      <c r="C123" s="7" t="s">
        <v>89</v>
      </c>
      <c r="D123" s="7"/>
      <c r="E123" s="8"/>
      <c r="F123" s="91">
        <f t="shared" si="23"/>
        <v>0</v>
      </c>
      <c r="G123" s="8"/>
      <c r="H123" s="10">
        <f t="shared" si="21"/>
        <v>0</v>
      </c>
      <c r="I123" s="8"/>
      <c r="J123" s="10">
        <f t="shared" si="24"/>
        <v>0</v>
      </c>
      <c r="K123" s="94">
        <f t="shared" si="28"/>
        <v>0</v>
      </c>
      <c r="L123" s="12">
        <v>6.77</v>
      </c>
      <c r="M123" s="13">
        <f t="shared" si="25"/>
        <v>20.31</v>
      </c>
      <c r="N123" s="16"/>
      <c r="O123" s="16"/>
      <c r="P123" s="16"/>
      <c r="Q123" s="16"/>
      <c r="R123" s="16">
        <v>1</v>
      </c>
      <c r="S123" s="16">
        <v>10</v>
      </c>
      <c r="T123" s="60" t="s">
        <v>19</v>
      </c>
      <c r="U123" s="52">
        <f t="shared" si="26"/>
        <v>31.31</v>
      </c>
    </row>
    <row r="124" spans="1:21" ht="12.75">
      <c r="A124" s="23">
        <f t="shared" si="27"/>
        <v>121</v>
      </c>
      <c r="B124" s="23" t="s">
        <v>160</v>
      </c>
      <c r="C124" s="24" t="s">
        <v>89</v>
      </c>
      <c r="D124" s="24" t="s">
        <v>32</v>
      </c>
      <c r="E124" s="25"/>
      <c r="F124" s="92">
        <f t="shared" si="23"/>
        <v>0</v>
      </c>
      <c r="G124" s="25"/>
      <c r="H124" s="5">
        <f t="shared" si="21"/>
        <v>0</v>
      </c>
      <c r="I124" s="25"/>
      <c r="J124" s="5">
        <f t="shared" si="24"/>
        <v>0</v>
      </c>
      <c r="K124" s="95">
        <f t="shared" si="28"/>
        <v>0</v>
      </c>
      <c r="L124" s="12">
        <v>6.87</v>
      </c>
      <c r="M124" s="28">
        <f t="shared" si="25"/>
        <v>20.61</v>
      </c>
      <c r="N124" s="50"/>
      <c r="O124" s="50"/>
      <c r="P124" s="50"/>
      <c r="Q124" s="50">
        <v>10</v>
      </c>
      <c r="R124" s="50"/>
      <c r="S124" s="50"/>
      <c r="T124" s="42" t="s">
        <v>19</v>
      </c>
      <c r="U124" s="52">
        <f t="shared" si="26"/>
        <v>30.61</v>
      </c>
    </row>
    <row r="125" spans="1:21" ht="12.75">
      <c r="A125" s="23">
        <f t="shared" si="27"/>
        <v>122</v>
      </c>
      <c r="B125" s="6" t="s">
        <v>88</v>
      </c>
      <c r="C125" s="7" t="s">
        <v>89</v>
      </c>
      <c r="D125" s="7"/>
      <c r="E125" s="8"/>
      <c r="F125" s="91">
        <f t="shared" si="23"/>
        <v>0</v>
      </c>
      <c r="G125" s="8"/>
      <c r="H125" s="10">
        <f t="shared" si="21"/>
        <v>0</v>
      </c>
      <c r="I125" s="8">
        <v>8</v>
      </c>
      <c r="J125" s="10">
        <f t="shared" si="24"/>
        <v>8</v>
      </c>
      <c r="K125" s="11">
        <f t="shared" si="28"/>
        <v>8</v>
      </c>
      <c r="L125" s="12">
        <v>6.76</v>
      </c>
      <c r="M125" s="13">
        <f t="shared" si="25"/>
        <v>20.28</v>
      </c>
      <c r="N125" s="16"/>
      <c r="O125" s="16"/>
      <c r="P125" s="16"/>
      <c r="Q125" s="16"/>
      <c r="R125" s="16"/>
      <c r="S125" s="16"/>
      <c r="T125" s="60" t="s">
        <v>19</v>
      </c>
      <c r="U125" s="52">
        <f t="shared" si="26"/>
        <v>28.28</v>
      </c>
    </row>
    <row r="126" spans="1:21" ht="17.25">
      <c r="A126" s="23">
        <f t="shared" si="27"/>
        <v>123</v>
      </c>
      <c r="B126" s="6" t="s">
        <v>78</v>
      </c>
      <c r="C126" s="7" t="s">
        <v>79</v>
      </c>
      <c r="D126" s="7"/>
      <c r="E126" s="8"/>
      <c r="F126" s="91">
        <f t="shared" si="23"/>
        <v>0</v>
      </c>
      <c r="G126" s="8"/>
      <c r="H126" s="10">
        <f t="shared" si="21"/>
        <v>0</v>
      </c>
      <c r="I126" s="8"/>
      <c r="J126" s="10">
        <f t="shared" si="24"/>
        <v>0</v>
      </c>
      <c r="K126" s="94">
        <f t="shared" si="28"/>
        <v>0</v>
      </c>
      <c r="L126" s="12">
        <v>7.5</v>
      </c>
      <c r="M126" s="13">
        <f t="shared" si="25"/>
        <v>22.5</v>
      </c>
      <c r="N126" s="16"/>
      <c r="O126" s="16"/>
      <c r="P126" s="16"/>
      <c r="Q126" s="16"/>
      <c r="R126" s="16"/>
      <c r="S126" s="16"/>
      <c r="T126" s="60" t="s">
        <v>19</v>
      </c>
      <c r="U126" s="52">
        <f t="shared" si="26"/>
        <v>22.5</v>
      </c>
    </row>
    <row r="127" spans="1:21" ht="12.75">
      <c r="A127" s="23">
        <f t="shared" si="27"/>
        <v>124</v>
      </c>
      <c r="B127" s="23" t="s">
        <v>121</v>
      </c>
      <c r="C127" s="24" t="s">
        <v>89</v>
      </c>
      <c r="D127" s="24"/>
      <c r="E127" s="25"/>
      <c r="F127" s="92">
        <f t="shared" si="23"/>
        <v>0</v>
      </c>
      <c r="G127" s="25"/>
      <c r="H127" s="5">
        <f t="shared" si="21"/>
        <v>0</v>
      </c>
      <c r="I127" s="25"/>
      <c r="J127" s="5">
        <f t="shared" si="24"/>
        <v>0</v>
      </c>
      <c r="K127" s="95">
        <f t="shared" si="28"/>
        <v>0</v>
      </c>
      <c r="L127" s="12">
        <v>6.9</v>
      </c>
      <c r="M127" s="28">
        <f t="shared" si="25"/>
        <v>20.700000000000003</v>
      </c>
      <c r="N127" s="50"/>
      <c r="O127" s="50"/>
      <c r="P127" s="50"/>
      <c r="Q127" s="50"/>
      <c r="R127" s="50"/>
      <c r="S127" s="50"/>
      <c r="T127" s="42" t="s">
        <v>19</v>
      </c>
      <c r="U127" s="52">
        <f t="shared" si="26"/>
        <v>20.700000000000003</v>
      </c>
    </row>
    <row r="128" ht="12.75">
      <c r="U128" s="53"/>
    </row>
    <row r="129" spans="1:21" ht="12.75">
      <c r="A129" s="117" t="s">
        <v>203</v>
      </c>
      <c r="B129" s="117"/>
      <c r="C129" s="117"/>
      <c r="D129" s="117"/>
      <c r="E129" s="117"/>
      <c r="F129" s="3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U129" s="53"/>
    </row>
    <row r="130" spans="1:21" ht="12.75">
      <c r="A130" s="117"/>
      <c r="B130" s="117"/>
      <c r="C130" s="117"/>
      <c r="D130" s="117"/>
      <c r="E130" s="117"/>
      <c r="F130" s="3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U130" s="53"/>
    </row>
    <row r="131" spans="1:21" ht="12.75">
      <c r="A131" s="117"/>
      <c r="B131" s="117"/>
      <c r="C131" s="117"/>
      <c r="D131" s="117"/>
      <c r="E131" s="117"/>
      <c r="F131" s="3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U131" s="53"/>
    </row>
    <row r="132" spans="1:21" ht="12.75">
      <c r="A132" s="117"/>
      <c r="B132" s="117"/>
      <c r="C132" s="117"/>
      <c r="D132" s="117"/>
      <c r="E132" s="117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U132" s="53"/>
    </row>
    <row r="133" ht="12.75">
      <c r="U133" s="53"/>
    </row>
    <row r="134" spans="2:21" ht="12.75">
      <c r="B134" s="117" t="s">
        <v>204</v>
      </c>
      <c r="C134" s="117"/>
      <c r="D134" s="117"/>
      <c r="E134" s="117"/>
      <c r="F134" s="117"/>
      <c r="U134" s="53"/>
    </row>
    <row r="135" spans="2:21" ht="12.75">
      <c r="B135" s="117"/>
      <c r="C135" s="117"/>
      <c r="D135" s="117"/>
      <c r="E135" s="117"/>
      <c r="F135" s="117"/>
      <c r="U135" s="53"/>
    </row>
    <row r="136" spans="2:21" ht="12.75">
      <c r="B136" s="117"/>
      <c r="C136" s="117"/>
      <c r="D136" s="117"/>
      <c r="E136" s="117"/>
      <c r="F136" s="117"/>
      <c r="U136" s="53"/>
    </row>
    <row r="137" spans="2:21" ht="12.75">
      <c r="B137" s="117"/>
      <c r="C137" s="117"/>
      <c r="D137" s="117"/>
      <c r="E137" s="117"/>
      <c r="F137" s="117"/>
      <c r="U137" s="53"/>
    </row>
    <row r="138" ht="12.75">
      <c r="U138" s="53"/>
    </row>
    <row r="139" spans="2:21" ht="12.75">
      <c r="B139" s="117" t="s">
        <v>206</v>
      </c>
      <c r="C139" s="117"/>
      <c r="D139" s="117"/>
      <c r="E139" s="117"/>
      <c r="F139" s="117"/>
      <c r="U139" s="53"/>
    </row>
    <row r="140" spans="2:21" ht="12.75">
      <c r="B140" s="117"/>
      <c r="C140" s="117"/>
      <c r="D140" s="117"/>
      <c r="E140" s="117"/>
      <c r="F140" s="117"/>
      <c r="U140" s="53"/>
    </row>
    <row r="141" spans="2:21" ht="12.75">
      <c r="B141" s="117"/>
      <c r="C141" s="117"/>
      <c r="D141" s="117"/>
      <c r="E141" s="117"/>
      <c r="F141" s="117"/>
      <c r="U141" s="53"/>
    </row>
    <row r="142" spans="2:21" ht="12.75">
      <c r="B142" s="117"/>
      <c r="C142" s="117"/>
      <c r="D142" s="117"/>
      <c r="E142" s="117"/>
      <c r="F142" s="117"/>
      <c r="U142" s="53"/>
    </row>
    <row r="143" ht="12.75">
      <c r="U143" s="53"/>
    </row>
    <row r="144" spans="2:6" ht="12.75">
      <c r="B144" s="117" t="s">
        <v>205</v>
      </c>
      <c r="C144" s="117"/>
      <c r="D144" s="117"/>
      <c r="E144" s="117"/>
      <c r="F144" s="117"/>
    </row>
    <row r="145" spans="2:6" ht="12.75">
      <c r="B145" s="117"/>
      <c r="C145" s="117"/>
      <c r="D145" s="117"/>
      <c r="E145" s="117"/>
      <c r="F145" s="117"/>
    </row>
    <row r="146" spans="2:6" ht="12.75">
      <c r="B146" s="117"/>
      <c r="C146" s="117"/>
      <c r="D146" s="117"/>
      <c r="E146" s="117"/>
      <c r="F146" s="117"/>
    </row>
    <row r="147" spans="2:6" ht="12.75">
      <c r="B147" s="117"/>
      <c r="C147" s="117"/>
      <c r="D147" s="117"/>
      <c r="E147" s="117"/>
      <c r="F147" s="117"/>
    </row>
  </sheetData>
  <sheetProtection password="C626" sheet="1" objects="1" scenarios="1"/>
  <mergeCells count="10">
    <mergeCell ref="B134:F137"/>
    <mergeCell ref="B139:F142"/>
    <mergeCell ref="B144:F147"/>
    <mergeCell ref="A129:E132"/>
    <mergeCell ref="A1:C1"/>
    <mergeCell ref="G1:I1"/>
    <mergeCell ref="G129:R132"/>
    <mergeCell ref="E2:K2"/>
    <mergeCell ref="C2:D2"/>
    <mergeCell ref="L2:Q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62" r:id="rId1"/>
  <headerFooter alignWithMargins="0">
    <oddHeader>&amp;LΔΗ.Κ.Ε.Κ.Ε.
Μεγ. Αλεξάνδρου 57
τηλ. 2310 706668&amp;CΠΡΟΣΩΡΙΝΟΙ ΠΙΝΑΚΕΣ ΑΞΙΟΛΟΓΗΣΗΣ - ΜΟΡΙΟΔΟΤΗΣΗΣ
ΤΩΝ ΑΙΤΗΣΕΩΝ για την αρ. 177/1-11-2011 προκήρυξη&amp;R Αρ. πρωτ.: 751
Ημερ.:  25-11-2011</oddHeader>
    <oddFooter>&amp;LΗ επιτροπή αξιολόγησης 
(αρ. 34/2011 απόφ. Δ.Σ. ΔΗ.Κ.Ε.Κ.Ε.)
Ο Πρόεδρος 
Παπαδόπουλος Θεοφάνης&amp;C
Ο Διοικ. Σύμβουλος
Κοντσίδης Αντώνιος&amp;R
Ο Προϊστάμενος του τμήματος Αθλητισμού του Δήμου 
Γκανάτσιος Γεώργιος
</oddFooter>
  </headerFooter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zoomScale="75" zoomScaleNormal="75" zoomScalePageLayoutView="0" workbookViewId="0" topLeftCell="A1">
      <selection activeCell="G2" sqref="G2"/>
    </sheetView>
  </sheetViews>
  <sheetFormatPr defaultColWidth="9.00390625" defaultRowHeight="12.75"/>
  <cols>
    <col min="1" max="1" width="4.875" style="30" customWidth="1"/>
    <col min="2" max="2" width="22.75390625" style="30" bestFit="1" customWidth="1"/>
    <col min="3" max="3" width="13.00390625" style="31" customWidth="1"/>
    <col min="4" max="4" width="12.75390625" style="31" customWidth="1"/>
    <col min="5" max="5" width="13.125" style="32" customWidth="1"/>
    <col min="6" max="6" width="7.625" style="33" customWidth="1"/>
    <col min="7" max="7" width="15.125" style="32" customWidth="1"/>
    <col min="8" max="8" width="7.25390625" style="2" customWidth="1"/>
    <col min="9" max="9" width="13.25390625" style="32" customWidth="1"/>
    <col min="10" max="10" width="7.25390625" style="2" customWidth="1"/>
    <col min="11" max="11" width="13.625" style="3" customWidth="1"/>
    <col min="12" max="12" width="8.875" style="34" customWidth="1"/>
    <col min="13" max="13" width="8.75390625" style="35" customWidth="1"/>
    <col min="14" max="14" width="11.625" style="36" customWidth="1"/>
    <col min="15" max="15" width="9.75390625" style="36" customWidth="1"/>
    <col min="16" max="16" width="9.25390625" style="36" customWidth="1"/>
    <col min="17" max="17" width="9.375" style="36" customWidth="1"/>
    <col min="18" max="18" width="9.75390625" style="36" customWidth="1"/>
    <col min="19" max="19" width="12.25390625" style="36" customWidth="1"/>
    <col min="20" max="20" width="8.25390625" style="43" customWidth="1"/>
    <col min="21" max="21" width="8.875" style="35" customWidth="1"/>
  </cols>
  <sheetData>
    <row r="1" spans="1:9" ht="66" customHeight="1" thickBot="1">
      <c r="A1" s="114" t="s">
        <v>202</v>
      </c>
      <c r="B1" s="114"/>
      <c r="C1" s="114"/>
      <c r="D1" s="104"/>
      <c r="E1" s="105"/>
      <c r="G1" s="115" t="s">
        <v>207</v>
      </c>
      <c r="H1" s="116"/>
      <c r="I1" s="116"/>
    </row>
    <row r="2" ht="13.5" thickBot="1"/>
    <row r="3" spans="1:21" s="4" customFormat="1" ht="25.5" customHeight="1" thickBot="1">
      <c r="A3" s="45" t="s">
        <v>0</v>
      </c>
      <c r="B3" s="45" t="s">
        <v>1</v>
      </c>
      <c r="C3" s="109" t="s">
        <v>185</v>
      </c>
      <c r="D3" s="110"/>
      <c r="E3" s="106" t="s">
        <v>2</v>
      </c>
      <c r="F3" s="107"/>
      <c r="G3" s="107"/>
      <c r="H3" s="107"/>
      <c r="I3" s="107"/>
      <c r="J3" s="107"/>
      <c r="K3" s="108"/>
      <c r="L3" s="111" t="s">
        <v>3</v>
      </c>
      <c r="M3" s="112"/>
      <c r="N3" s="112"/>
      <c r="O3" s="112"/>
      <c r="P3" s="112"/>
      <c r="Q3" s="113"/>
      <c r="R3" s="1"/>
      <c r="S3" s="1"/>
      <c r="T3" s="33"/>
      <c r="U3" s="35"/>
    </row>
    <row r="4" spans="1:21" s="39" customFormat="1" ht="51.75" customHeight="1">
      <c r="A4" s="44"/>
      <c r="B4" s="44"/>
      <c r="C4" s="46" t="s">
        <v>186</v>
      </c>
      <c r="D4" s="46" t="s">
        <v>187</v>
      </c>
      <c r="E4" s="54" t="s">
        <v>188</v>
      </c>
      <c r="F4" s="47" t="s">
        <v>4</v>
      </c>
      <c r="G4" s="54" t="s">
        <v>182</v>
      </c>
      <c r="H4" s="47" t="s">
        <v>5</v>
      </c>
      <c r="I4" s="54" t="s">
        <v>189</v>
      </c>
      <c r="J4" s="47" t="s">
        <v>6</v>
      </c>
      <c r="K4" s="47" t="s">
        <v>7</v>
      </c>
      <c r="L4" s="48" t="s">
        <v>8</v>
      </c>
      <c r="M4" s="48" t="s">
        <v>9</v>
      </c>
      <c r="N4" s="56" t="s">
        <v>10</v>
      </c>
      <c r="O4" s="56" t="s">
        <v>11</v>
      </c>
      <c r="P4" s="56" t="s">
        <v>183</v>
      </c>
      <c r="Q4" s="56" t="s">
        <v>12</v>
      </c>
      <c r="R4" s="57" t="s">
        <v>13</v>
      </c>
      <c r="S4" s="57" t="s">
        <v>184</v>
      </c>
      <c r="T4" s="55" t="s">
        <v>14</v>
      </c>
      <c r="U4" s="51" t="s">
        <v>15</v>
      </c>
    </row>
    <row r="5" spans="1:21" s="14" customFormat="1" ht="28.5" customHeight="1">
      <c r="A5" s="61">
        <v>1</v>
      </c>
      <c r="B5" s="61" t="s">
        <v>60</v>
      </c>
      <c r="C5" s="62" t="s">
        <v>54</v>
      </c>
      <c r="D5" s="62" t="s">
        <v>32</v>
      </c>
      <c r="E5" s="63">
        <v>38.75</v>
      </c>
      <c r="F5" s="100">
        <f aca="true" t="shared" si="0" ref="F5:F12">E5*3</f>
        <v>116.25</v>
      </c>
      <c r="G5" s="63">
        <v>4.5</v>
      </c>
      <c r="H5" s="65">
        <f aca="true" t="shared" si="1" ref="H5:H12">G5*2</f>
        <v>9</v>
      </c>
      <c r="I5" s="63">
        <v>1.25</v>
      </c>
      <c r="J5" s="65">
        <f aca="true" t="shared" si="2" ref="J5:J12">I5*1</f>
        <v>1.25</v>
      </c>
      <c r="K5" s="66">
        <f aca="true" t="shared" si="3" ref="K5:K12">F5+H5+J5</f>
        <v>126.5</v>
      </c>
      <c r="L5" s="67">
        <v>7.08</v>
      </c>
      <c r="M5" s="68">
        <f aca="true" t="shared" si="4" ref="M5:M12">L5*3</f>
        <v>21.240000000000002</v>
      </c>
      <c r="N5" s="69"/>
      <c r="O5" s="69"/>
      <c r="P5" s="78">
        <v>20</v>
      </c>
      <c r="Q5" s="69"/>
      <c r="R5" s="69">
        <v>1</v>
      </c>
      <c r="S5" s="69"/>
      <c r="T5" s="70" t="s">
        <v>19</v>
      </c>
      <c r="U5" s="71">
        <f aca="true" t="shared" si="5" ref="U5:U12">K5+M5+N5+O5+P5+Q5+R5+S5</f>
        <v>168.74</v>
      </c>
    </row>
    <row r="6" spans="1:21" s="14" customFormat="1" ht="30" customHeight="1">
      <c r="A6" s="6">
        <f>A5+1</f>
        <v>2</v>
      </c>
      <c r="B6" s="23" t="s">
        <v>126</v>
      </c>
      <c r="C6" s="24" t="s">
        <v>58</v>
      </c>
      <c r="D6" s="24"/>
      <c r="E6" s="25">
        <v>16</v>
      </c>
      <c r="F6" s="26">
        <f t="shared" si="0"/>
        <v>48</v>
      </c>
      <c r="G6" s="25"/>
      <c r="H6" s="5">
        <f t="shared" si="1"/>
        <v>0</v>
      </c>
      <c r="I6" s="25"/>
      <c r="J6" s="5">
        <f t="shared" si="2"/>
        <v>0</v>
      </c>
      <c r="K6" s="27">
        <f t="shared" si="3"/>
        <v>48</v>
      </c>
      <c r="L6" s="12">
        <v>6.06</v>
      </c>
      <c r="M6" s="28">
        <f t="shared" si="4"/>
        <v>18.18</v>
      </c>
      <c r="N6" s="50"/>
      <c r="O6" s="50"/>
      <c r="P6" s="50">
        <v>20</v>
      </c>
      <c r="Q6" s="50"/>
      <c r="R6" s="50">
        <v>1</v>
      </c>
      <c r="S6" s="16">
        <v>10</v>
      </c>
      <c r="T6" s="41" t="s">
        <v>19</v>
      </c>
      <c r="U6" s="52">
        <f t="shared" si="5"/>
        <v>97.18</v>
      </c>
    </row>
    <row r="7" spans="1:21" s="14" customFormat="1" ht="30" customHeight="1">
      <c r="A7" s="6">
        <f aca="true" t="shared" si="6" ref="A7:A12">A6+1</f>
        <v>3</v>
      </c>
      <c r="B7" s="6" t="s">
        <v>107</v>
      </c>
      <c r="C7" s="7" t="s">
        <v>103</v>
      </c>
      <c r="D7" s="7" t="s">
        <v>190</v>
      </c>
      <c r="E7" s="8">
        <v>12.75</v>
      </c>
      <c r="F7" s="87">
        <f t="shared" si="0"/>
        <v>38.25</v>
      </c>
      <c r="G7" s="8"/>
      <c r="H7" s="10">
        <f t="shared" si="1"/>
        <v>0</v>
      </c>
      <c r="I7" s="8"/>
      <c r="J7" s="10">
        <f t="shared" si="2"/>
        <v>0</v>
      </c>
      <c r="K7" s="11">
        <f t="shared" si="3"/>
        <v>38.25</v>
      </c>
      <c r="L7" s="12">
        <v>7.23</v>
      </c>
      <c r="M7" s="13">
        <f t="shared" si="4"/>
        <v>21.69</v>
      </c>
      <c r="N7" s="16">
        <v>20</v>
      </c>
      <c r="O7" s="16"/>
      <c r="P7" s="16"/>
      <c r="Q7" s="16">
        <v>10</v>
      </c>
      <c r="R7" s="16"/>
      <c r="S7" s="16"/>
      <c r="T7" s="40" t="s">
        <v>19</v>
      </c>
      <c r="U7" s="52">
        <f t="shared" si="5"/>
        <v>89.94</v>
      </c>
    </row>
    <row r="8" spans="1:21" s="14" customFormat="1" ht="28.5" customHeight="1">
      <c r="A8" s="6">
        <f t="shared" si="6"/>
        <v>4</v>
      </c>
      <c r="B8" s="23" t="s">
        <v>115</v>
      </c>
      <c r="C8" s="24" t="s">
        <v>42</v>
      </c>
      <c r="D8" s="24" t="s">
        <v>191</v>
      </c>
      <c r="E8" s="25">
        <v>15</v>
      </c>
      <c r="F8" s="26">
        <f t="shared" si="0"/>
        <v>45</v>
      </c>
      <c r="G8" s="25"/>
      <c r="H8" s="5">
        <f t="shared" si="1"/>
        <v>0</v>
      </c>
      <c r="I8" s="25"/>
      <c r="J8" s="5">
        <f t="shared" si="2"/>
        <v>0</v>
      </c>
      <c r="K8" s="27">
        <f t="shared" si="3"/>
        <v>45</v>
      </c>
      <c r="L8" s="12">
        <v>6.67</v>
      </c>
      <c r="M8" s="28">
        <f t="shared" si="4"/>
        <v>20.009999999999998</v>
      </c>
      <c r="N8" s="50"/>
      <c r="O8" s="50"/>
      <c r="P8" s="50"/>
      <c r="Q8" s="50">
        <v>10</v>
      </c>
      <c r="R8" s="50"/>
      <c r="S8" s="50"/>
      <c r="T8" s="41" t="s">
        <v>19</v>
      </c>
      <c r="U8" s="52">
        <f t="shared" si="5"/>
        <v>75.00999999999999</v>
      </c>
    </row>
    <row r="9" spans="1:21" ht="12.75">
      <c r="A9" s="6">
        <f t="shared" si="6"/>
        <v>5</v>
      </c>
      <c r="B9" s="23" t="s">
        <v>134</v>
      </c>
      <c r="C9" s="24" t="s">
        <v>46</v>
      </c>
      <c r="D9" s="24" t="s">
        <v>85</v>
      </c>
      <c r="E9" s="25">
        <v>8</v>
      </c>
      <c r="F9" s="26">
        <f t="shared" si="0"/>
        <v>24</v>
      </c>
      <c r="G9" s="25"/>
      <c r="H9" s="5">
        <f t="shared" si="1"/>
        <v>0</v>
      </c>
      <c r="I9" s="25"/>
      <c r="J9" s="5">
        <f t="shared" si="2"/>
        <v>0</v>
      </c>
      <c r="K9" s="27">
        <f t="shared" si="3"/>
        <v>24</v>
      </c>
      <c r="L9" s="12">
        <v>8.07</v>
      </c>
      <c r="M9" s="28">
        <f t="shared" si="4"/>
        <v>24.21</v>
      </c>
      <c r="N9" s="50"/>
      <c r="O9" s="50"/>
      <c r="P9" s="50"/>
      <c r="Q9" s="50">
        <v>10</v>
      </c>
      <c r="R9" s="16">
        <v>1</v>
      </c>
      <c r="S9" s="16">
        <v>5</v>
      </c>
      <c r="T9" s="41" t="s">
        <v>19</v>
      </c>
      <c r="U9" s="52">
        <f t="shared" si="5"/>
        <v>64.21000000000001</v>
      </c>
    </row>
    <row r="10" spans="1:21" ht="17.25">
      <c r="A10" s="6">
        <f t="shared" si="6"/>
        <v>6</v>
      </c>
      <c r="B10" s="6" t="s">
        <v>104</v>
      </c>
      <c r="C10" s="7" t="s">
        <v>103</v>
      </c>
      <c r="D10" s="7" t="s">
        <v>54</v>
      </c>
      <c r="E10" s="8"/>
      <c r="F10" s="9">
        <f t="shared" si="0"/>
        <v>0</v>
      </c>
      <c r="G10" s="8"/>
      <c r="H10" s="10">
        <f t="shared" si="1"/>
        <v>0</v>
      </c>
      <c r="I10" s="8"/>
      <c r="J10" s="10">
        <f t="shared" si="2"/>
        <v>0</v>
      </c>
      <c r="K10" s="94">
        <f t="shared" si="3"/>
        <v>0</v>
      </c>
      <c r="L10" s="12">
        <v>7.39</v>
      </c>
      <c r="M10" s="13">
        <f t="shared" si="4"/>
        <v>22.169999999999998</v>
      </c>
      <c r="N10" s="16">
        <v>20</v>
      </c>
      <c r="O10" s="16"/>
      <c r="P10" s="16"/>
      <c r="Q10" s="16">
        <v>10</v>
      </c>
      <c r="R10" s="16"/>
      <c r="S10" s="16"/>
      <c r="T10" s="40" t="s">
        <v>19</v>
      </c>
      <c r="U10" s="52">
        <f t="shared" si="5"/>
        <v>52.17</v>
      </c>
    </row>
    <row r="11" spans="1:21" s="14" customFormat="1" ht="12.75">
      <c r="A11" s="6">
        <f t="shared" si="6"/>
        <v>7</v>
      </c>
      <c r="B11" s="6" t="s">
        <v>53</v>
      </c>
      <c r="C11" s="7" t="s">
        <v>54</v>
      </c>
      <c r="D11" s="7"/>
      <c r="E11" s="8"/>
      <c r="F11" s="9">
        <f t="shared" si="0"/>
        <v>0</v>
      </c>
      <c r="G11" s="8"/>
      <c r="H11" s="10">
        <f t="shared" si="1"/>
        <v>0</v>
      </c>
      <c r="I11" s="8">
        <v>8.25</v>
      </c>
      <c r="J11" s="10">
        <f t="shared" si="2"/>
        <v>8.25</v>
      </c>
      <c r="K11" s="11">
        <f t="shared" si="3"/>
        <v>8.25</v>
      </c>
      <c r="L11" s="12">
        <v>7.55</v>
      </c>
      <c r="M11" s="13">
        <f t="shared" si="4"/>
        <v>22.65</v>
      </c>
      <c r="N11" s="16"/>
      <c r="O11" s="16"/>
      <c r="P11" s="16">
        <v>20</v>
      </c>
      <c r="Q11" s="16"/>
      <c r="R11" s="16"/>
      <c r="S11" s="16"/>
      <c r="T11" s="40" t="s">
        <v>19</v>
      </c>
      <c r="U11" s="52">
        <f t="shared" si="5"/>
        <v>50.9</v>
      </c>
    </row>
    <row r="12" spans="1:21" ht="12.75">
      <c r="A12" s="6">
        <f t="shared" si="6"/>
        <v>8</v>
      </c>
      <c r="B12" s="23" t="s">
        <v>116</v>
      </c>
      <c r="C12" s="24" t="s">
        <v>39</v>
      </c>
      <c r="D12" s="24" t="s">
        <v>85</v>
      </c>
      <c r="E12" s="25"/>
      <c r="F12" s="26">
        <f t="shared" si="0"/>
        <v>0</v>
      </c>
      <c r="G12" s="25"/>
      <c r="H12" s="5">
        <f t="shared" si="1"/>
        <v>0</v>
      </c>
      <c r="I12" s="25"/>
      <c r="J12" s="5">
        <f t="shared" si="2"/>
        <v>0</v>
      </c>
      <c r="K12" s="95">
        <f t="shared" si="3"/>
        <v>0</v>
      </c>
      <c r="L12" s="12">
        <v>7.46</v>
      </c>
      <c r="M12" s="28">
        <f t="shared" si="4"/>
        <v>22.38</v>
      </c>
      <c r="N12" s="50"/>
      <c r="O12" s="50"/>
      <c r="P12" s="50"/>
      <c r="Q12" s="50">
        <v>10</v>
      </c>
      <c r="R12" s="50"/>
      <c r="S12" s="50"/>
      <c r="T12" s="41" t="s">
        <v>19</v>
      </c>
      <c r="U12" s="52">
        <f t="shared" si="5"/>
        <v>32.379999999999995</v>
      </c>
    </row>
    <row r="13" ht="12.75">
      <c r="U13" s="53"/>
    </row>
    <row r="14" spans="5:21" ht="12.75">
      <c r="E14" s="37"/>
      <c r="F14" s="38"/>
      <c r="U14" s="53"/>
    </row>
    <row r="15" spans="5:21" ht="12.75">
      <c r="E15" s="37"/>
      <c r="F15" s="38"/>
      <c r="U15" s="53"/>
    </row>
    <row r="16" spans="5:21" ht="12.75">
      <c r="E16" s="37"/>
      <c r="F16" s="38"/>
      <c r="U16" s="53"/>
    </row>
    <row r="17" ht="12.75">
      <c r="U17" s="53"/>
    </row>
    <row r="18" ht="12.75">
      <c r="U18" s="53"/>
    </row>
    <row r="19" ht="12.75">
      <c r="U19" s="53"/>
    </row>
    <row r="20" ht="12.75">
      <c r="U20" s="53"/>
    </row>
    <row r="21" ht="12.75">
      <c r="U21" s="53"/>
    </row>
    <row r="22" ht="12.75">
      <c r="U22" s="53"/>
    </row>
    <row r="23" ht="12.75">
      <c r="U23" s="53"/>
    </row>
    <row r="24" ht="12.75">
      <c r="U24" s="53"/>
    </row>
    <row r="25" ht="12.75">
      <c r="U25" s="53"/>
    </row>
    <row r="26" ht="12.75">
      <c r="U26" s="53"/>
    </row>
    <row r="27" ht="12.75">
      <c r="U27" s="53"/>
    </row>
    <row r="28" ht="12.75">
      <c r="U28" s="53"/>
    </row>
  </sheetData>
  <sheetProtection password="C626" sheet="1" objects="1" scenarios="1"/>
  <mergeCells count="5">
    <mergeCell ref="E3:K3"/>
    <mergeCell ref="C3:D3"/>
    <mergeCell ref="L3:Q3"/>
    <mergeCell ref="A1:C1"/>
    <mergeCell ref="G1:I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"/>
  <sheetViews>
    <sheetView zoomScale="75" zoomScaleNormal="75" zoomScalePageLayoutView="0" workbookViewId="0" topLeftCell="A1">
      <selection activeCell="E2" sqref="E2:K2"/>
    </sheetView>
  </sheetViews>
  <sheetFormatPr defaultColWidth="9.00390625" defaultRowHeight="12.75"/>
  <cols>
    <col min="1" max="1" width="4.875" style="30" customWidth="1"/>
    <col min="2" max="2" width="22.75390625" style="30" bestFit="1" customWidth="1"/>
    <col min="3" max="3" width="13.00390625" style="31" customWidth="1"/>
    <col min="4" max="4" width="12.75390625" style="31" customWidth="1"/>
    <col min="5" max="5" width="13.125" style="32" customWidth="1"/>
    <col min="6" max="6" width="7.625" style="33" customWidth="1"/>
    <col min="7" max="7" width="15.125" style="32" customWidth="1"/>
    <col min="8" max="8" width="7.25390625" style="2" customWidth="1"/>
    <col min="9" max="9" width="13.25390625" style="32" customWidth="1"/>
    <col min="10" max="10" width="7.25390625" style="2" customWidth="1"/>
    <col min="11" max="11" width="13.625" style="3" customWidth="1"/>
    <col min="12" max="12" width="8.875" style="34" customWidth="1"/>
    <col min="13" max="13" width="8.75390625" style="35" customWidth="1"/>
    <col min="14" max="14" width="11.25390625" style="36" customWidth="1"/>
    <col min="15" max="15" width="9.75390625" style="36" customWidth="1"/>
    <col min="16" max="16" width="9.25390625" style="36" customWidth="1"/>
    <col min="17" max="17" width="9.375" style="36" customWidth="1"/>
    <col min="18" max="18" width="9.75390625" style="36" customWidth="1"/>
    <col min="19" max="19" width="12.25390625" style="36" customWidth="1"/>
    <col min="20" max="20" width="8.25390625" style="43" customWidth="1"/>
    <col min="21" max="21" width="8.875" style="35" customWidth="1"/>
  </cols>
  <sheetData>
    <row r="1" spans="1:9" ht="66" customHeight="1" thickBot="1">
      <c r="A1" s="114" t="s">
        <v>202</v>
      </c>
      <c r="B1" s="114"/>
      <c r="C1" s="114"/>
      <c r="D1" s="104"/>
      <c r="E1" s="105"/>
      <c r="G1" s="115" t="s">
        <v>207</v>
      </c>
      <c r="H1" s="116"/>
      <c r="I1" s="116"/>
    </row>
    <row r="2" spans="1:21" s="4" customFormat="1" ht="25.5" customHeight="1" thickBot="1">
      <c r="A2" s="45" t="s">
        <v>0</v>
      </c>
      <c r="B2" s="45" t="s">
        <v>1</v>
      </c>
      <c r="C2" s="109" t="s">
        <v>185</v>
      </c>
      <c r="D2" s="110"/>
      <c r="E2" s="106" t="s">
        <v>2</v>
      </c>
      <c r="F2" s="107"/>
      <c r="G2" s="107"/>
      <c r="H2" s="107"/>
      <c r="I2" s="107"/>
      <c r="J2" s="107"/>
      <c r="K2" s="108"/>
      <c r="L2" s="111" t="s">
        <v>3</v>
      </c>
      <c r="M2" s="112"/>
      <c r="N2" s="112"/>
      <c r="O2" s="112"/>
      <c r="P2" s="112"/>
      <c r="Q2" s="113"/>
      <c r="R2" s="1"/>
      <c r="S2" s="1"/>
      <c r="T2" s="33"/>
      <c r="U2" s="35"/>
    </row>
    <row r="3" spans="1:21" s="39" customFormat="1" ht="51.75" customHeight="1">
      <c r="A3" s="44"/>
      <c r="B3" s="44"/>
      <c r="C3" s="46" t="s">
        <v>186</v>
      </c>
      <c r="D3" s="46" t="s">
        <v>187</v>
      </c>
      <c r="E3" s="54" t="s">
        <v>188</v>
      </c>
      <c r="F3" s="47" t="s">
        <v>4</v>
      </c>
      <c r="G3" s="54" t="s">
        <v>182</v>
      </c>
      <c r="H3" s="47" t="s">
        <v>5</v>
      </c>
      <c r="I3" s="54" t="s">
        <v>189</v>
      </c>
      <c r="J3" s="47" t="s">
        <v>6</v>
      </c>
      <c r="K3" s="47" t="s">
        <v>7</v>
      </c>
      <c r="L3" s="48" t="s">
        <v>8</v>
      </c>
      <c r="M3" s="48" t="s">
        <v>9</v>
      </c>
      <c r="N3" s="56" t="s">
        <v>10</v>
      </c>
      <c r="O3" s="56" t="s">
        <v>11</v>
      </c>
      <c r="P3" s="56" t="s">
        <v>183</v>
      </c>
      <c r="Q3" s="56" t="s">
        <v>12</v>
      </c>
      <c r="R3" s="57" t="s">
        <v>13</v>
      </c>
      <c r="S3" s="57" t="s">
        <v>184</v>
      </c>
      <c r="T3" s="55" t="s">
        <v>14</v>
      </c>
      <c r="U3" s="51" t="s">
        <v>15</v>
      </c>
    </row>
    <row r="4" spans="1:21" s="14" customFormat="1" ht="30" customHeight="1">
      <c r="A4" s="61">
        <v>1</v>
      </c>
      <c r="B4" s="61" t="s">
        <v>25</v>
      </c>
      <c r="C4" s="62" t="s">
        <v>26</v>
      </c>
      <c r="D4" s="62" t="s">
        <v>27</v>
      </c>
      <c r="E4" s="63">
        <v>54.75</v>
      </c>
      <c r="F4" s="100">
        <f aca="true" t="shared" si="0" ref="F4:F13">E4*3</f>
        <v>164.25</v>
      </c>
      <c r="G4" s="63">
        <v>7.25</v>
      </c>
      <c r="H4" s="101">
        <f aca="true" t="shared" si="1" ref="H4:H13">G4*2</f>
        <v>14.5</v>
      </c>
      <c r="I4" s="63"/>
      <c r="J4" s="65">
        <f aca="true" t="shared" si="2" ref="J4:J13">I4*1</f>
        <v>0</v>
      </c>
      <c r="K4" s="66">
        <f aca="true" t="shared" si="3" ref="K4:K13">F4+H4+J4</f>
        <v>178.75</v>
      </c>
      <c r="L4" s="67">
        <v>6.98</v>
      </c>
      <c r="M4" s="68">
        <f aca="true" t="shared" si="4" ref="M4:M13">L4*3</f>
        <v>20.94</v>
      </c>
      <c r="N4" s="69"/>
      <c r="O4" s="69"/>
      <c r="P4" s="78">
        <v>20</v>
      </c>
      <c r="Q4" s="69"/>
      <c r="R4" s="69">
        <v>1</v>
      </c>
      <c r="S4" s="69">
        <v>10</v>
      </c>
      <c r="T4" s="70" t="s">
        <v>19</v>
      </c>
      <c r="U4" s="71">
        <f aca="true" t="shared" si="5" ref="U4:U13">K4+M4+N4+O4+P4+Q4+R4+S4</f>
        <v>230.69</v>
      </c>
    </row>
    <row r="5" spans="1:21" s="14" customFormat="1" ht="30" customHeight="1">
      <c r="A5" s="61">
        <f>A4+1</f>
        <v>2</v>
      </c>
      <c r="B5" s="61" t="s">
        <v>61</v>
      </c>
      <c r="C5" s="62" t="s">
        <v>26</v>
      </c>
      <c r="D5" s="62" t="s">
        <v>62</v>
      </c>
      <c r="E5" s="63">
        <v>38.75</v>
      </c>
      <c r="F5" s="100">
        <f t="shared" si="0"/>
        <v>116.25</v>
      </c>
      <c r="G5" s="63">
        <v>4.5</v>
      </c>
      <c r="H5" s="65">
        <f t="shared" si="1"/>
        <v>9</v>
      </c>
      <c r="I5" s="63">
        <v>1.25</v>
      </c>
      <c r="J5" s="65">
        <f t="shared" si="2"/>
        <v>1.25</v>
      </c>
      <c r="K5" s="66">
        <f t="shared" si="3"/>
        <v>126.5</v>
      </c>
      <c r="L5" s="67">
        <v>6.95</v>
      </c>
      <c r="M5" s="68">
        <f t="shared" si="4"/>
        <v>20.85</v>
      </c>
      <c r="N5" s="69"/>
      <c r="O5" s="69"/>
      <c r="P5" s="78">
        <v>20</v>
      </c>
      <c r="Q5" s="69"/>
      <c r="R5" s="69">
        <v>1</v>
      </c>
      <c r="S5" s="69"/>
      <c r="T5" s="70" t="s">
        <v>19</v>
      </c>
      <c r="U5" s="71">
        <f t="shared" si="5"/>
        <v>168.35</v>
      </c>
    </row>
    <row r="6" spans="1:21" s="14" customFormat="1" ht="30" customHeight="1">
      <c r="A6" s="61">
        <f aca="true" t="shared" si="6" ref="A6:A13">A5+1</f>
        <v>3</v>
      </c>
      <c r="B6" s="61" t="s">
        <v>166</v>
      </c>
      <c r="C6" s="62" t="s">
        <v>26</v>
      </c>
      <c r="D6" s="62" t="s">
        <v>35</v>
      </c>
      <c r="E6" s="63">
        <v>28.5</v>
      </c>
      <c r="F6" s="100">
        <f t="shared" si="0"/>
        <v>85.5</v>
      </c>
      <c r="G6" s="63"/>
      <c r="H6" s="65">
        <f t="shared" si="1"/>
        <v>0</v>
      </c>
      <c r="I6" s="63"/>
      <c r="J6" s="65">
        <f t="shared" si="2"/>
        <v>0</v>
      </c>
      <c r="K6" s="66">
        <f t="shared" si="3"/>
        <v>85.5</v>
      </c>
      <c r="L6" s="67">
        <v>6.93</v>
      </c>
      <c r="M6" s="68">
        <f t="shared" si="4"/>
        <v>20.79</v>
      </c>
      <c r="N6" s="69">
        <v>20</v>
      </c>
      <c r="O6" s="69"/>
      <c r="P6" s="69">
        <v>20</v>
      </c>
      <c r="Q6" s="69"/>
      <c r="R6" s="69"/>
      <c r="S6" s="69"/>
      <c r="T6" s="70" t="s">
        <v>19</v>
      </c>
      <c r="U6" s="71">
        <f t="shared" si="5"/>
        <v>146.29</v>
      </c>
    </row>
    <row r="7" spans="1:21" s="14" customFormat="1" ht="30" customHeight="1">
      <c r="A7" s="6">
        <f t="shared" si="6"/>
        <v>4</v>
      </c>
      <c r="B7" s="6" t="s">
        <v>96</v>
      </c>
      <c r="C7" s="7" t="s">
        <v>26</v>
      </c>
      <c r="D7" s="7" t="s">
        <v>37</v>
      </c>
      <c r="E7" s="8">
        <v>22.75</v>
      </c>
      <c r="F7" s="87">
        <f t="shared" si="0"/>
        <v>68.25</v>
      </c>
      <c r="G7" s="8"/>
      <c r="H7" s="10">
        <f t="shared" si="1"/>
        <v>0</v>
      </c>
      <c r="I7" s="8"/>
      <c r="J7" s="10">
        <f t="shared" si="2"/>
        <v>0</v>
      </c>
      <c r="K7" s="11">
        <f t="shared" si="3"/>
        <v>68.25</v>
      </c>
      <c r="L7" s="12">
        <v>6.5</v>
      </c>
      <c r="M7" s="13">
        <f t="shared" si="4"/>
        <v>19.5</v>
      </c>
      <c r="N7" s="16"/>
      <c r="O7" s="16"/>
      <c r="P7" s="16">
        <v>20</v>
      </c>
      <c r="Q7" s="16"/>
      <c r="R7" s="16"/>
      <c r="S7" s="16"/>
      <c r="T7" s="40" t="s">
        <v>19</v>
      </c>
      <c r="U7" s="52">
        <f t="shared" si="5"/>
        <v>107.75</v>
      </c>
    </row>
    <row r="8" spans="1:21" s="14" customFormat="1" ht="30" customHeight="1">
      <c r="A8" s="6">
        <f t="shared" si="6"/>
        <v>5</v>
      </c>
      <c r="B8" s="6" t="s">
        <v>90</v>
      </c>
      <c r="C8" s="7" t="s">
        <v>26</v>
      </c>
      <c r="D8" s="7"/>
      <c r="E8" s="8">
        <v>13.5</v>
      </c>
      <c r="F8" s="87">
        <f t="shared" si="0"/>
        <v>40.5</v>
      </c>
      <c r="G8" s="8"/>
      <c r="H8" s="10">
        <f t="shared" si="1"/>
        <v>0</v>
      </c>
      <c r="I8" s="8"/>
      <c r="J8" s="10">
        <f t="shared" si="2"/>
        <v>0</v>
      </c>
      <c r="K8" s="11">
        <f t="shared" si="3"/>
        <v>40.5</v>
      </c>
      <c r="L8" s="12">
        <v>7.53</v>
      </c>
      <c r="M8" s="13">
        <f t="shared" si="4"/>
        <v>22.59</v>
      </c>
      <c r="N8" s="16"/>
      <c r="O8" s="16"/>
      <c r="P8" s="16">
        <v>20</v>
      </c>
      <c r="Q8" s="16"/>
      <c r="R8" s="16">
        <v>1</v>
      </c>
      <c r="S8" s="16"/>
      <c r="T8" s="40" t="s">
        <v>19</v>
      </c>
      <c r="U8" s="52">
        <f t="shared" si="5"/>
        <v>84.09</v>
      </c>
    </row>
    <row r="9" spans="1:21" s="14" customFormat="1" ht="30" customHeight="1">
      <c r="A9" s="6">
        <f t="shared" si="6"/>
        <v>6</v>
      </c>
      <c r="B9" s="6" t="s">
        <v>168</v>
      </c>
      <c r="C9" s="7" t="s">
        <v>26</v>
      </c>
      <c r="D9" s="7"/>
      <c r="E9" s="8"/>
      <c r="F9" s="9">
        <f t="shared" si="0"/>
        <v>0</v>
      </c>
      <c r="G9" s="8"/>
      <c r="H9" s="10">
        <f t="shared" si="1"/>
        <v>0</v>
      </c>
      <c r="I9" s="8"/>
      <c r="J9" s="10">
        <f t="shared" si="2"/>
        <v>0</v>
      </c>
      <c r="K9" s="11">
        <f t="shared" si="3"/>
        <v>0</v>
      </c>
      <c r="L9" s="12">
        <v>8.47</v>
      </c>
      <c r="M9" s="13">
        <f t="shared" si="4"/>
        <v>25.410000000000004</v>
      </c>
      <c r="N9" s="16"/>
      <c r="O9" s="16"/>
      <c r="P9" s="16">
        <v>20</v>
      </c>
      <c r="Q9" s="16"/>
      <c r="R9" s="16"/>
      <c r="S9" s="16"/>
      <c r="T9" s="40" t="s">
        <v>19</v>
      </c>
      <c r="U9" s="52">
        <f t="shared" si="5"/>
        <v>45.410000000000004</v>
      </c>
    </row>
    <row r="10" spans="1:21" s="14" customFormat="1" ht="30" customHeight="1">
      <c r="A10" s="6">
        <f t="shared" si="6"/>
        <v>7</v>
      </c>
      <c r="B10" s="6" t="s">
        <v>70</v>
      </c>
      <c r="C10" s="7" t="s">
        <v>26</v>
      </c>
      <c r="D10" s="7" t="s">
        <v>35</v>
      </c>
      <c r="E10" s="8"/>
      <c r="F10" s="9">
        <f t="shared" si="0"/>
        <v>0</v>
      </c>
      <c r="G10" s="8"/>
      <c r="H10" s="10">
        <f t="shared" si="1"/>
        <v>0</v>
      </c>
      <c r="I10" s="8"/>
      <c r="J10" s="10">
        <f t="shared" si="2"/>
        <v>0</v>
      </c>
      <c r="K10" s="11">
        <f t="shared" si="3"/>
        <v>0</v>
      </c>
      <c r="L10" s="12">
        <v>7.59</v>
      </c>
      <c r="M10" s="13">
        <f t="shared" si="4"/>
        <v>22.77</v>
      </c>
      <c r="N10" s="16"/>
      <c r="O10" s="16"/>
      <c r="P10" s="16">
        <v>20</v>
      </c>
      <c r="Q10" s="16"/>
      <c r="R10" s="16"/>
      <c r="S10" s="16"/>
      <c r="T10" s="40" t="s">
        <v>19</v>
      </c>
      <c r="U10" s="52">
        <f t="shared" si="5"/>
        <v>42.769999999999996</v>
      </c>
    </row>
    <row r="11" spans="1:21" s="14" customFormat="1" ht="30" customHeight="1">
      <c r="A11" s="6">
        <f t="shared" si="6"/>
        <v>8</v>
      </c>
      <c r="B11" s="6" t="s">
        <v>97</v>
      </c>
      <c r="C11" s="7" t="s">
        <v>26</v>
      </c>
      <c r="D11" s="7" t="s">
        <v>35</v>
      </c>
      <c r="E11" s="8"/>
      <c r="F11" s="9">
        <f t="shared" si="0"/>
        <v>0</v>
      </c>
      <c r="G11" s="8"/>
      <c r="H11" s="10">
        <f t="shared" si="1"/>
        <v>0</v>
      </c>
      <c r="I11" s="8"/>
      <c r="J11" s="10">
        <f t="shared" si="2"/>
        <v>0</v>
      </c>
      <c r="K11" s="11">
        <f t="shared" si="3"/>
        <v>0</v>
      </c>
      <c r="L11" s="12">
        <v>7.52</v>
      </c>
      <c r="M11" s="13">
        <f t="shared" si="4"/>
        <v>22.56</v>
      </c>
      <c r="N11" s="16"/>
      <c r="O11" s="16"/>
      <c r="P11" s="16">
        <v>20</v>
      </c>
      <c r="Q11" s="16"/>
      <c r="R11" s="16"/>
      <c r="S11" s="16"/>
      <c r="T11" s="40" t="s">
        <v>19</v>
      </c>
      <c r="U11" s="52">
        <f t="shared" si="5"/>
        <v>42.56</v>
      </c>
    </row>
    <row r="12" spans="1:21" s="14" customFormat="1" ht="30" customHeight="1">
      <c r="A12" s="6">
        <f t="shared" si="6"/>
        <v>9</v>
      </c>
      <c r="B12" s="6" t="s">
        <v>174</v>
      </c>
      <c r="C12" s="7" t="s">
        <v>23</v>
      </c>
      <c r="D12" s="7" t="s">
        <v>26</v>
      </c>
      <c r="E12" s="8"/>
      <c r="F12" s="9">
        <f t="shared" si="0"/>
        <v>0</v>
      </c>
      <c r="G12" s="8"/>
      <c r="H12" s="10">
        <f t="shared" si="1"/>
        <v>0</v>
      </c>
      <c r="I12" s="8"/>
      <c r="J12" s="10">
        <f t="shared" si="2"/>
        <v>0</v>
      </c>
      <c r="K12" s="11">
        <f t="shared" si="3"/>
        <v>0</v>
      </c>
      <c r="L12" s="12">
        <v>7.5</v>
      </c>
      <c r="M12" s="13">
        <f t="shared" si="4"/>
        <v>22.5</v>
      </c>
      <c r="N12" s="16"/>
      <c r="O12" s="16"/>
      <c r="P12" s="16"/>
      <c r="Q12" s="16">
        <v>10</v>
      </c>
      <c r="R12" s="16"/>
      <c r="S12" s="16"/>
      <c r="T12" s="40" t="s">
        <v>19</v>
      </c>
      <c r="U12" s="52">
        <f t="shared" si="5"/>
        <v>32.5</v>
      </c>
    </row>
    <row r="13" spans="1:21" s="14" customFormat="1" ht="30" customHeight="1">
      <c r="A13" s="6">
        <f t="shared" si="6"/>
        <v>10</v>
      </c>
      <c r="B13" s="6" t="s">
        <v>155</v>
      </c>
      <c r="C13" s="7" t="s">
        <v>32</v>
      </c>
      <c r="D13" s="7" t="s">
        <v>156</v>
      </c>
      <c r="E13" s="8"/>
      <c r="F13" s="9">
        <f t="shared" si="0"/>
        <v>0</v>
      </c>
      <c r="G13" s="8"/>
      <c r="H13" s="10">
        <f t="shared" si="1"/>
        <v>0</v>
      </c>
      <c r="I13" s="8"/>
      <c r="J13" s="10">
        <f t="shared" si="2"/>
        <v>0</v>
      </c>
      <c r="K13" s="11">
        <f t="shared" si="3"/>
        <v>0</v>
      </c>
      <c r="L13" s="12">
        <v>7</v>
      </c>
      <c r="M13" s="13">
        <f t="shared" si="4"/>
        <v>21</v>
      </c>
      <c r="N13" s="16"/>
      <c r="O13" s="16"/>
      <c r="P13" s="16"/>
      <c r="Q13" s="16">
        <v>10</v>
      </c>
      <c r="R13" s="16"/>
      <c r="S13" s="16"/>
      <c r="T13" s="40" t="s">
        <v>19</v>
      </c>
      <c r="U13" s="52">
        <f t="shared" si="5"/>
        <v>31</v>
      </c>
    </row>
    <row r="14" spans="1:21" s="14" customFormat="1" ht="12.75">
      <c r="A14" s="79"/>
      <c r="B14" s="79"/>
      <c r="C14" s="80"/>
      <c r="D14" s="80"/>
      <c r="E14" s="37"/>
      <c r="F14" s="38"/>
      <c r="G14" s="37"/>
      <c r="H14" s="81"/>
      <c r="I14" s="37"/>
      <c r="J14" s="81"/>
      <c r="K14" s="82"/>
      <c r="L14" s="34"/>
      <c r="M14" s="83"/>
      <c r="N14" s="84"/>
      <c r="O14" s="84"/>
      <c r="P14" s="84"/>
      <c r="Q14" s="84"/>
      <c r="R14" s="84"/>
      <c r="S14" s="84"/>
      <c r="T14" s="85"/>
      <c r="U14" s="86"/>
    </row>
    <row r="15" spans="1:21" s="14" customFormat="1" ht="12.75">
      <c r="A15" s="79"/>
      <c r="B15" s="79"/>
      <c r="C15" s="80"/>
      <c r="D15" s="80"/>
      <c r="E15" s="37"/>
      <c r="F15" s="38"/>
      <c r="G15" s="37"/>
      <c r="H15" s="81"/>
      <c r="I15" s="37"/>
      <c r="J15" s="81"/>
      <c r="K15" s="82"/>
      <c r="L15" s="34"/>
      <c r="M15" s="83"/>
      <c r="N15" s="84"/>
      <c r="O15" s="84"/>
      <c r="P15" s="84"/>
      <c r="Q15" s="84"/>
      <c r="R15" s="84"/>
      <c r="S15" s="84"/>
      <c r="T15" s="85"/>
      <c r="U15" s="86"/>
    </row>
    <row r="16" spans="1:21" s="14" customFormat="1" ht="12.75">
      <c r="A16" s="79"/>
      <c r="B16" s="79"/>
      <c r="C16" s="80"/>
      <c r="D16" s="80"/>
      <c r="E16" s="37"/>
      <c r="F16" s="38"/>
      <c r="G16" s="37"/>
      <c r="H16" s="81"/>
      <c r="I16" s="37"/>
      <c r="J16" s="81"/>
      <c r="K16" s="82"/>
      <c r="L16" s="34"/>
      <c r="M16" s="83"/>
      <c r="N16" s="84"/>
      <c r="O16" s="84"/>
      <c r="P16" s="84"/>
      <c r="Q16" s="84"/>
      <c r="R16" s="84"/>
      <c r="S16" s="84"/>
      <c r="T16" s="85"/>
      <c r="U16" s="86"/>
    </row>
    <row r="17" spans="1:21" s="14" customFormat="1" ht="12.75">
      <c r="A17" s="79"/>
      <c r="B17" s="79"/>
      <c r="C17" s="80"/>
      <c r="D17" s="80"/>
      <c r="E17" s="37"/>
      <c r="F17" s="38"/>
      <c r="G17" s="37"/>
      <c r="H17" s="81"/>
      <c r="I17" s="37"/>
      <c r="J17" s="81"/>
      <c r="K17" s="82"/>
      <c r="L17" s="34"/>
      <c r="M17" s="83"/>
      <c r="N17" s="84"/>
      <c r="O17" s="84"/>
      <c r="P17" s="84"/>
      <c r="Q17" s="84"/>
      <c r="R17" s="84"/>
      <c r="S17" s="84"/>
      <c r="T17" s="85"/>
      <c r="U17" s="86"/>
    </row>
    <row r="18" spans="1:21" s="14" customFormat="1" ht="12.75">
      <c r="A18" s="79"/>
      <c r="B18" s="79"/>
      <c r="C18" s="80"/>
      <c r="D18" s="80"/>
      <c r="E18" s="37"/>
      <c r="F18" s="38"/>
      <c r="G18" s="37"/>
      <c r="H18" s="81"/>
      <c r="I18" s="37"/>
      <c r="J18" s="81"/>
      <c r="K18" s="82"/>
      <c r="L18" s="34"/>
      <c r="M18" s="83"/>
      <c r="N18" s="84"/>
      <c r="O18" s="84"/>
      <c r="P18" s="84"/>
      <c r="Q18" s="84"/>
      <c r="R18" s="84"/>
      <c r="S18" s="84"/>
      <c r="T18" s="85"/>
      <c r="U18" s="86"/>
    </row>
    <row r="19" spans="1:21" s="14" customFormat="1" ht="12.75">
      <c r="A19" s="79"/>
      <c r="B19" s="79"/>
      <c r="C19" s="80"/>
      <c r="D19" s="80"/>
      <c r="E19" s="37"/>
      <c r="F19" s="38"/>
      <c r="G19" s="37"/>
      <c r="H19" s="81"/>
      <c r="I19" s="37"/>
      <c r="J19" s="81"/>
      <c r="K19" s="82"/>
      <c r="L19" s="34"/>
      <c r="M19" s="83"/>
      <c r="N19" s="84"/>
      <c r="O19" s="84"/>
      <c r="P19" s="84"/>
      <c r="Q19" s="84"/>
      <c r="R19" s="84"/>
      <c r="S19" s="84"/>
      <c r="T19" s="85"/>
      <c r="U19" s="86"/>
    </row>
    <row r="20" ht="12.75">
      <c r="U20" s="53"/>
    </row>
    <row r="21" ht="12.75">
      <c r="U21" s="53"/>
    </row>
    <row r="22" ht="12.75">
      <c r="U22" s="53"/>
    </row>
    <row r="23" ht="12.75">
      <c r="U23" s="53"/>
    </row>
    <row r="24" ht="12.75">
      <c r="U24" s="53"/>
    </row>
    <row r="25" ht="12.75">
      <c r="U25" s="53"/>
    </row>
    <row r="26" ht="12.75">
      <c r="U26" s="53"/>
    </row>
    <row r="27" ht="12.75">
      <c r="U27" s="53"/>
    </row>
    <row r="28" ht="12.75">
      <c r="U28" s="53"/>
    </row>
  </sheetData>
  <sheetProtection password="C626" sheet="1" objects="1" scenarios="1"/>
  <mergeCells count="5">
    <mergeCell ref="E2:K2"/>
    <mergeCell ref="C2:D2"/>
    <mergeCell ref="L2:Q2"/>
    <mergeCell ref="A1:C1"/>
    <mergeCell ref="G1:I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8"/>
  <sheetViews>
    <sheetView zoomScale="75" zoomScaleNormal="75" zoomScalePageLayoutView="0" workbookViewId="0" topLeftCell="A1">
      <selection activeCell="A8" sqref="A8:IV8"/>
    </sheetView>
  </sheetViews>
  <sheetFormatPr defaultColWidth="9.00390625" defaultRowHeight="12.75"/>
  <cols>
    <col min="1" max="1" width="4.875" style="30" customWidth="1"/>
    <col min="2" max="2" width="22.75390625" style="30" bestFit="1" customWidth="1"/>
    <col min="3" max="3" width="13.00390625" style="31" customWidth="1"/>
    <col min="4" max="4" width="12.75390625" style="31" customWidth="1"/>
    <col min="5" max="5" width="13.125" style="32" customWidth="1"/>
    <col min="6" max="6" width="7.625" style="33" customWidth="1"/>
    <col min="7" max="7" width="15.125" style="32" customWidth="1"/>
    <col min="8" max="8" width="7.25390625" style="2" customWidth="1"/>
    <col min="9" max="9" width="13.25390625" style="32" customWidth="1"/>
    <col min="10" max="10" width="7.25390625" style="2" customWidth="1"/>
    <col min="11" max="11" width="13.625" style="3" customWidth="1"/>
    <col min="12" max="12" width="8.875" style="34" customWidth="1"/>
    <col min="13" max="13" width="8.75390625" style="35" customWidth="1"/>
    <col min="14" max="14" width="11.25390625" style="36" customWidth="1"/>
    <col min="15" max="15" width="9.75390625" style="36" customWidth="1"/>
    <col min="16" max="16" width="9.25390625" style="36" customWidth="1"/>
    <col min="17" max="17" width="9.375" style="36" customWidth="1"/>
    <col min="18" max="18" width="9.75390625" style="36" customWidth="1"/>
    <col min="19" max="19" width="12.25390625" style="36" customWidth="1"/>
    <col min="20" max="20" width="8.25390625" style="43" customWidth="1"/>
    <col min="21" max="21" width="8.875" style="35" customWidth="1"/>
  </cols>
  <sheetData>
    <row r="1" spans="1:9" ht="66" customHeight="1" thickBot="1">
      <c r="A1" s="114" t="s">
        <v>202</v>
      </c>
      <c r="B1" s="114"/>
      <c r="C1" s="114"/>
      <c r="D1" s="104"/>
      <c r="E1" s="105"/>
      <c r="G1" s="115" t="s">
        <v>207</v>
      </c>
      <c r="H1" s="116"/>
      <c r="I1" s="116"/>
    </row>
    <row r="2" spans="1:21" s="4" customFormat="1" ht="25.5" customHeight="1" thickBot="1">
      <c r="A2" s="45" t="s">
        <v>0</v>
      </c>
      <c r="B2" s="45" t="s">
        <v>1</v>
      </c>
      <c r="C2" s="109" t="s">
        <v>185</v>
      </c>
      <c r="D2" s="110"/>
      <c r="E2" s="106" t="s">
        <v>2</v>
      </c>
      <c r="F2" s="107"/>
      <c r="G2" s="107"/>
      <c r="H2" s="107"/>
      <c r="I2" s="107"/>
      <c r="J2" s="107"/>
      <c r="K2" s="108"/>
      <c r="L2" s="111" t="s">
        <v>3</v>
      </c>
      <c r="M2" s="112"/>
      <c r="N2" s="112"/>
      <c r="O2" s="112"/>
      <c r="P2" s="112"/>
      <c r="Q2" s="113"/>
      <c r="R2" s="1"/>
      <c r="S2" s="1"/>
      <c r="T2" s="33"/>
      <c r="U2" s="35"/>
    </row>
    <row r="3" spans="1:21" s="39" customFormat="1" ht="51.75" customHeight="1">
      <c r="A3" s="44"/>
      <c r="B3" s="44"/>
      <c r="C3" s="46" t="s">
        <v>186</v>
      </c>
      <c r="D3" s="46" t="s">
        <v>187</v>
      </c>
      <c r="E3" s="54" t="s">
        <v>188</v>
      </c>
      <c r="F3" s="47" t="s">
        <v>4</v>
      </c>
      <c r="G3" s="54" t="s">
        <v>182</v>
      </c>
      <c r="H3" s="47" t="s">
        <v>5</v>
      </c>
      <c r="I3" s="54" t="s">
        <v>189</v>
      </c>
      <c r="J3" s="47" t="s">
        <v>6</v>
      </c>
      <c r="K3" s="47" t="s">
        <v>7</v>
      </c>
      <c r="L3" s="48" t="s">
        <v>8</v>
      </c>
      <c r="M3" s="48" t="s">
        <v>9</v>
      </c>
      <c r="N3" s="56" t="s">
        <v>10</v>
      </c>
      <c r="O3" s="56" t="s">
        <v>11</v>
      </c>
      <c r="P3" s="56" t="s">
        <v>183</v>
      </c>
      <c r="Q3" s="56" t="s">
        <v>12</v>
      </c>
      <c r="R3" s="57" t="s">
        <v>13</v>
      </c>
      <c r="S3" s="57" t="s">
        <v>184</v>
      </c>
      <c r="T3" s="55" t="s">
        <v>14</v>
      </c>
      <c r="U3" s="51" t="s">
        <v>15</v>
      </c>
    </row>
    <row r="4" spans="1:21" s="14" customFormat="1" ht="12.75">
      <c r="A4" s="61">
        <v>1</v>
      </c>
      <c r="B4" s="61" t="s">
        <v>31</v>
      </c>
      <c r="C4" s="62" t="s">
        <v>32</v>
      </c>
      <c r="D4" s="62" t="s">
        <v>27</v>
      </c>
      <c r="E4" s="63">
        <f>8+8+8</f>
        <v>24</v>
      </c>
      <c r="F4" s="64">
        <f aca="true" t="shared" si="0" ref="F4:F9">E4*3</f>
        <v>72</v>
      </c>
      <c r="G4" s="63"/>
      <c r="H4" s="65">
        <f aca="true" t="shared" si="1" ref="H4:H9">G4*2</f>
        <v>0</v>
      </c>
      <c r="I4" s="63">
        <v>13.25</v>
      </c>
      <c r="J4" s="101">
        <f aca="true" t="shared" si="2" ref="J4:J9">I4*1</f>
        <v>13.25</v>
      </c>
      <c r="K4" s="66">
        <f aca="true" t="shared" si="3" ref="K4:K9">F4+H4+J4</f>
        <v>85.25</v>
      </c>
      <c r="L4" s="67">
        <v>6.91</v>
      </c>
      <c r="M4" s="68">
        <f aca="true" t="shared" si="4" ref="M4:M9">L4*3</f>
        <v>20.73</v>
      </c>
      <c r="N4" s="69">
        <v>20</v>
      </c>
      <c r="O4" s="69"/>
      <c r="P4" s="69">
        <v>20</v>
      </c>
      <c r="Q4" s="69"/>
      <c r="R4" s="69"/>
      <c r="S4" s="69"/>
      <c r="T4" s="70" t="s">
        <v>19</v>
      </c>
      <c r="U4" s="71">
        <f aca="true" t="shared" si="5" ref="U4:U9">K4+M4+N4+O4+P4+Q4+R4+S4</f>
        <v>145.98000000000002</v>
      </c>
    </row>
    <row r="5" spans="1:21" ht="12.75">
      <c r="A5" s="23">
        <f>A4+1</f>
        <v>2</v>
      </c>
      <c r="B5" s="23" t="s">
        <v>114</v>
      </c>
      <c r="C5" s="24" t="s">
        <v>32</v>
      </c>
      <c r="D5" s="24"/>
      <c r="E5" s="25">
        <v>16</v>
      </c>
      <c r="F5" s="26">
        <f t="shared" si="0"/>
        <v>48</v>
      </c>
      <c r="G5" s="25"/>
      <c r="H5" s="5">
        <f t="shared" si="1"/>
        <v>0</v>
      </c>
      <c r="I5" s="25">
        <v>35</v>
      </c>
      <c r="J5" s="5">
        <f t="shared" si="2"/>
        <v>35</v>
      </c>
      <c r="K5" s="27">
        <f t="shared" si="3"/>
        <v>83</v>
      </c>
      <c r="L5" s="12">
        <v>6.73</v>
      </c>
      <c r="M5" s="28">
        <f t="shared" si="4"/>
        <v>20.19</v>
      </c>
      <c r="N5" s="50"/>
      <c r="O5" s="50"/>
      <c r="P5" s="50">
        <v>20</v>
      </c>
      <c r="Q5" s="50"/>
      <c r="R5" s="50"/>
      <c r="S5" s="50"/>
      <c r="T5" s="41" t="s">
        <v>19</v>
      </c>
      <c r="U5" s="52">
        <f t="shared" si="5"/>
        <v>123.19</v>
      </c>
    </row>
    <row r="6" spans="1:21" s="14" customFormat="1" ht="12.75">
      <c r="A6" s="23">
        <f aca="true" t="shared" si="6" ref="A6:A12">A5+1</f>
        <v>3</v>
      </c>
      <c r="B6" s="6" t="s">
        <v>152</v>
      </c>
      <c r="C6" s="7" t="s">
        <v>32</v>
      </c>
      <c r="D6" s="7"/>
      <c r="E6" s="8">
        <v>18.25</v>
      </c>
      <c r="F6" s="87">
        <f t="shared" si="0"/>
        <v>54.75</v>
      </c>
      <c r="G6" s="8">
        <v>0.5</v>
      </c>
      <c r="H6" s="10">
        <f t="shared" si="1"/>
        <v>1</v>
      </c>
      <c r="I6" s="8">
        <v>12.5</v>
      </c>
      <c r="J6" s="10">
        <f t="shared" si="2"/>
        <v>12.5</v>
      </c>
      <c r="K6" s="11">
        <f t="shared" si="3"/>
        <v>68.25</v>
      </c>
      <c r="L6" s="12">
        <v>6.88</v>
      </c>
      <c r="M6" s="13">
        <f t="shared" si="4"/>
        <v>20.64</v>
      </c>
      <c r="N6" s="16"/>
      <c r="O6" s="16"/>
      <c r="P6" s="16">
        <v>20</v>
      </c>
      <c r="Q6" s="16"/>
      <c r="R6" s="16"/>
      <c r="S6" s="16"/>
      <c r="T6" s="40" t="s">
        <v>19</v>
      </c>
      <c r="U6" s="52">
        <f t="shared" si="5"/>
        <v>108.89</v>
      </c>
    </row>
    <row r="7" spans="1:21" s="14" customFormat="1" ht="17.25">
      <c r="A7" s="23">
        <f t="shared" si="6"/>
        <v>4</v>
      </c>
      <c r="B7" s="6" t="s">
        <v>148</v>
      </c>
      <c r="C7" s="7" t="s">
        <v>32</v>
      </c>
      <c r="D7" s="7" t="s">
        <v>149</v>
      </c>
      <c r="E7" s="8"/>
      <c r="F7" s="9">
        <f t="shared" si="0"/>
        <v>0</v>
      </c>
      <c r="G7" s="8">
        <v>30.25</v>
      </c>
      <c r="H7" s="10">
        <f t="shared" si="1"/>
        <v>60.5</v>
      </c>
      <c r="I7" s="8">
        <v>3</v>
      </c>
      <c r="J7" s="10">
        <f t="shared" si="2"/>
        <v>3</v>
      </c>
      <c r="K7" s="11">
        <f t="shared" si="3"/>
        <v>63.5</v>
      </c>
      <c r="L7" s="12">
        <v>6.2</v>
      </c>
      <c r="M7" s="13">
        <f t="shared" si="4"/>
        <v>18.6</v>
      </c>
      <c r="N7" s="16"/>
      <c r="O7" s="16"/>
      <c r="P7" s="16">
        <v>20</v>
      </c>
      <c r="Q7" s="16"/>
      <c r="R7" s="16"/>
      <c r="S7" s="16">
        <v>5</v>
      </c>
      <c r="T7" s="40" t="s">
        <v>19</v>
      </c>
      <c r="U7" s="52">
        <f t="shared" si="5"/>
        <v>107.1</v>
      </c>
    </row>
    <row r="8" spans="1:21" s="14" customFormat="1" ht="17.25">
      <c r="A8" s="23">
        <f t="shared" si="6"/>
        <v>5</v>
      </c>
      <c r="B8" s="6" t="s">
        <v>34</v>
      </c>
      <c r="C8" s="7" t="s">
        <v>32</v>
      </c>
      <c r="D8" s="7" t="s">
        <v>35</v>
      </c>
      <c r="E8" s="8"/>
      <c r="F8" s="9">
        <f t="shared" si="0"/>
        <v>0</v>
      </c>
      <c r="G8" s="8">
        <v>23.25</v>
      </c>
      <c r="H8" s="10">
        <f t="shared" si="1"/>
        <v>46.5</v>
      </c>
      <c r="I8" s="8"/>
      <c r="J8" s="10">
        <f t="shared" si="2"/>
        <v>0</v>
      </c>
      <c r="K8" s="11">
        <f t="shared" si="3"/>
        <v>46.5</v>
      </c>
      <c r="L8" s="12">
        <v>7.5</v>
      </c>
      <c r="M8" s="13">
        <f t="shared" si="4"/>
        <v>22.5</v>
      </c>
      <c r="N8" s="16"/>
      <c r="O8" s="16"/>
      <c r="P8" s="16">
        <v>20</v>
      </c>
      <c r="Q8" s="16"/>
      <c r="R8" s="16"/>
      <c r="S8" s="16">
        <v>10</v>
      </c>
      <c r="T8" s="40" t="s">
        <v>19</v>
      </c>
      <c r="U8" s="52">
        <f t="shared" si="5"/>
        <v>99</v>
      </c>
    </row>
    <row r="9" spans="1:21" s="14" customFormat="1" ht="20.25" customHeight="1">
      <c r="A9" s="23">
        <f t="shared" si="6"/>
        <v>6</v>
      </c>
      <c r="B9" s="6" t="s">
        <v>102</v>
      </c>
      <c r="C9" s="7" t="s">
        <v>103</v>
      </c>
      <c r="D9" s="7" t="s">
        <v>32</v>
      </c>
      <c r="E9" s="8"/>
      <c r="F9" s="9">
        <f t="shared" si="0"/>
        <v>0</v>
      </c>
      <c r="G9" s="8">
        <v>26</v>
      </c>
      <c r="H9" s="10">
        <f t="shared" si="1"/>
        <v>52</v>
      </c>
      <c r="I9" s="8"/>
      <c r="J9" s="10">
        <f t="shared" si="2"/>
        <v>0</v>
      </c>
      <c r="K9" s="11">
        <f t="shared" si="3"/>
        <v>52</v>
      </c>
      <c r="L9" s="12">
        <v>6.8</v>
      </c>
      <c r="M9" s="13">
        <f t="shared" si="4"/>
        <v>20.4</v>
      </c>
      <c r="N9" s="16"/>
      <c r="O9" s="16"/>
      <c r="P9" s="16"/>
      <c r="Q9" s="16">
        <v>10</v>
      </c>
      <c r="R9" s="16"/>
      <c r="S9" s="16"/>
      <c r="T9" s="40" t="s">
        <v>19</v>
      </c>
      <c r="U9" s="52">
        <f t="shared" si="5"/>
        <v>82.4</v>
      </c>
    </row>
    <row r="10" spans="1:21" ht="12.75">
      <c r="A10" s="23">
        <f t="shared" si="6"/>
        <v>7</v>
      </c>
      <c r="B10" s="6" t="s">
        <v>108</v>
      </c>
      <c r="C10" s="7" t="s">
        <v>32</v>
      </c>
      <c r="D10" s="7" t="s">
        <v>24</v>
      </c>
      <c r="E10" s="8"/>
      <c r="F10" s="9">
        <f>E10*3</f>
        <v>0</v>
      </c>
      <c r="G10" s="8"/>
      <c r="H10" s="10">
        <f>G10*2</f>
        <v>0</v>
      </c>
      <c r="I10" s="8"/>
      <c r="J10" s="10">
        <f>I10*1</f>
        <v>0</v>
      </c>
      <c r="K10" s="11">
        <f>F10+H10+J10</f>
        <v>0</v>
      </c>
      <c r="L10" s="12">
        <v>6.24</v>
      </c>
      <c r="M10" s="13">
        <f>L10*3</f>
        <v>18.72</v>
      </c>
      <c r="N10" s="16"/>
      <c r="O10" s="16"/>
      <c r="P10" s="16">
        <v>20</v>
      </c>
      <c r="Q10" s="16"/>
      <c r="R10" s="16"/>
      <c r="S10" s="16">
        <v>10</v>
      </c>
      <c r="T10" s="40" t="s">
        <v>19</v>
      </c>
      <c r="U10" s="52">
        <f>K10+M10+N10+O10+P10+Q10+R10+S10</f>
        <v>48.72</v>
      </c>
    </row>
    <row r="11" spans="1:21" ht="17.25">
      <c r="A11" s="23">
        <f t="shared" si="6"/>
        <v>8</v>
      </c>
      <c r="B11" s="23" t="s">
        <v>155</v>
      </c>
      <c r="C11" s="24" t="s">
        <v>32</v>
      </c>
      <c r="D11" s="24" t="s">
        <v>156</v>
      </c>
      <c r="E11" s="25"/>
      <c r="F11" s="26">
        <f>E11*3</f>
        <v>0</v>
      </c>
      <c r="G11" s="25"/>
      <c r="H11" s="5">
        <f>G11*2</f>
        <v>0</v>
      </c>
      <c r="I11" s="25"/>
      <c r="J11" s="5">
        <f>I11*1</f>
        <v>0</v>
      </c>
      <c r="K11" s="27">
        <f>F11+H11+J11</f>
        <v>0</v>
      </c>
      <c r="L11" s="12">
        <v>7</v>
      </c>
      <c r="M11" s="28">
        <f>L11*3</f>
        <v>21</v>
      </c>
      <c r="N11" s="50"/>
      <c r="O11" s="50"/>
      <c r="P11" s="50">
        <v>20</v>
      </c>
      <c r="Q11" s="50"/>
      <c r="R11" s="50"/>
      <c r="S11" s="50"/>
      <c r="T11" s="41" t="s">
        <v>19</v>
      </c>
      <c r="U11" s="52">
        <f>K11+M11+N11+O11+P11+Q11+R11+S11</f>
        <v>41</v>
      </c>
    </row>
    <row r="12" spans="1:21" ht="12.75">
      <c r="A12" s="23">
        <f t="shared" si="6"/>
        <v>9</v>
      </c>
      <c r="B12" s="23" t="s">
        <v>160</v>
      </c>
      <c r="C12" s="24" t="s">
        <v>89</v>
      </c>
      <c r="D12" s="24" t="s">
        <v>32</v>
      </c>
      <c r="E12" s="25"/>
      <c r="F12" s="26">
        <f>E12*3</f>
        <v>0</v>
      </c>
      <c r="G12" s="25"/>
      <c r="H12" s="5">
        <f>G12*2</f>
        <v>0</v>
      </c>
      <c r="I12" s="25"/>
      <c r="J12" s="5">
        <f>I12*1</f>
        <v>0</v>
      </c>
      <c r="K12" s="27">
        <f>F12+H12+J12</f>
        <v>0</v>
      </c>
      <c r="L12" s="12">
        <v>6.87</v>
      </c>
      <c r="M12" s="28">
        <f>L12*3</f>
        <v>20.61</v>
      </c>
      <c r="N12" s="50"/>
      <c r="O12" s="50"/>
      <c r="P12" s="50"/>
      <c r="Q12" s="50">
        <v>10</v>
      </c>
      <c r="R12" s="50"/>
      <c r="S12" s="50"/>
      <c r="T12" s="42" t="s">
        <v>19</v>
      </c>
      <c r="U12" s="52">
        <f>K12+M12+N12+O12+P12+Q12+R12+S12</f>
        <v>30.61</v>
      </c>
    </row>
    <row r="13" ht="12.75">
      <c r="U13" s="53"/>
    </row>
    <row r="14" spans="5:21" ht="12.75">
      <c r="E14" s="37"/>
      <c r="F14" s="38"/>
      <c r="U14" s="53"/>
    </row>
    <row r="15" spans="5:21" ht="12.75">
      <c r="E15" s="37"/>
      <c r="F15" s="38"/>
      <c r="U15" s="53"/>
    </row>
    <row r="16" spans="5:21" ht="12.75">
      <c r="E16" s="37"/>
      <c r="F16" s="38"/>
      <c r="U16" s="53"/>
    </row>
    <row r="17" ht="12.75">
      <c r="U17" s="53"/>
    </row>
    <row r="18" ht="12.75">
      <c r="U18" s="53"/>
    </row>
    <row r="19" ht="12.75">
      <c r="U19" s="53"/>
    </row>
    <row r="20" ht="12.75">
      <c r="U20" s="53"/>
    </row>
    <row r="21" ht="12.75">
      <c r="U21" s="53"/>
    </row>
    <row r="22" ht="12.75">
      <c r="U22" s="53"/>
    </row>
    <row r="23" ht="12.75">
      <c r="U23" s="53"/>
    </row>
    <row r="24" ht="12.75">
      <c r="U24" s="53"/>
    </row>
    <row r="25" ht="12.75">
      <c r="U25" s="53"/>
    </row>
    <row r="26" ht="12.75">
      <c r="U26" s="53"/>
    </row>
    <row r="27" ht="12.75">
      <c r="U27" s="53"/>
    </row>
    <row r="28" ht="12.75">
      <c r="U28" s="53"/>
    </row>
  </sheetData>
  <sheetProtection password="C626" sheet="1" objects="1" scenarios="1"/>
  <mergeCells count="5">
    <mergeCell ref="E2:K2"/>
    <mergeCell ref="C2:D2"/>
    <mergeCell ref="L2:Q2"/>
    <mergeCell ref="A1:C1"/>
    <mergeCell ref="G1:I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zoomScale="75" zoomScaleNormal="75" zoomScalePageLayoutView="0" workbookViewId="0" topLeftCell="A4">
      <selection activeCell="A15" sqref="A15:IV15"/>
    </sheetView>
  </sheetViews>
  <sheetFormatPr defaultColWidth="9.00390625" defaultRowHeight="12.75"/>
  <cols>
    <col min="1" max="1" width="4.875" style="30" customWidth="1"/>
    <col min="2" max="2" width="22.75390625" style="30" bestFit="1" customWidth="1"/>
    <col min="3" max="3" width="13.00390625" style="31" customWidth="1"/>
    <col min="4" max="4" width="12.75390625" style="31" customWidth="1"/>
    <col min="5" max="5" width="13.125" style="32" customWidth="1"/>
    <col min="6" max="6" width="7.625" style="33" customWidth="1"/>
    <col min="7" max="7" width="15.125" style="32" customWidth="1"/>
    <col min="8" max="8" width="7.25390625" style="2" customWidth="1"/>
    <col min="9" max="9" width="13.25390625" style="32" customWidth="1"/>
    <col min="10" max="10" width="7.25390625" style="2" customWidth="1"/>
    <col min="11" max="11" width="13.625" style="3" customWidth="1"/>
    <col min="12" max="12" width="8.875" style="34" customWidth="1"/>
    <col min="13" max="13" width="8.75390625" style="35" customWidth="1"/>
    <col min="14" max="14" width="11.75390625" style="36" customWidth="1"/>
    <col min="15" max="15" width="9.75390625" style="36" customWidth="1"/>
    <col min="16" max="16" width="9.25390625" style="36" customWidth="1"/>
    <col min="17" max="17" width="9.375" style="36" customWidth="1"/>
    <col min="18" max="18" width="9.75390625" style="36" customWidth="1"/>
    <col min="19" max="19" width="12.25390625" style="36" customWidth="1"/>
    <col min="20" max="20" width="8.25390625" style="43" customWidth="1"/>
    <col min="21" max="21" width="8.875" style="35" customWidth="1"/>
  </cols>
  <sheetData>
    <row r="1" spans="1:9" ht="66" customHeight="1" thickBot="1">
      <c r="A1" s="114" t="s">
        <v>202</v>
      </c>
      <c r="B1" s="114"/>
      <c r="C1" s="114"/>
      <c r="D1" s="104"/>
      <c r="E1" s="105"/>
      <c r="G1" s="115" t="s">
        <v>207</v>
      </c>
      <c r="H1" s="116"/>
      <c r="I1" s="116"/>
    </row>
    <row r="2" spans="1:21" s="4" customFormat="1" ht="25.5" customHeight="1" thickBot="1">
      <c r="A2" s="45" t="s">
        <v>0</v>
      </c>
      <c r="B2" s="45" t="s">
        <v>1</v>
      </c>
      <c r="C2" s="109" t="s">
        <v>185</v>
      </c>
      <c r="D2" s="110"/>
      <c r="E2" s="106" t="s">
        <v>2</v>
      </c>
      <c r="F2" s="107"/>
      <c r="G2" s="107"/>
      <c r="H2" s="107"/>
      <c r="I2" s="107"/>
      <c r="J2" s="107"/>
      <c r="K2" s="108"/>
      <c r="L2" s="111" t="s">
        <v>3</v>
      </c>
      <c r="M2" s="112"/>
      <c r="N2" s="112"/>
      <c r="O2" s="112"/>
      <c r="P2" s="112"/>
      <c r="Q2" s="113"/>
      <c r="R2" s="1"/>
      <c r="S2" s="1"/>
      <c r="T2" s="33"/>
      <c r="U2" s="35"/>
    </row>
    <row r="3" spans="1:21" s="39" customFormat="1" ht="51.75" customHeight="1">
      <c r="A3" s="44"/>
      <c r="B3" s="44"/>
      <c r="C3" s="46" t="s">
        <v>186</v>
      </c>
      <c r="D3" s="46" t="s">
        <v>187</v>
      </c>
      <c r="E3" s="54" t="s">
        <v>188</v>
      </c>
      <c r="F3" s="47" t="s">
        <v>4</v>
      </c>
      <c r="G3" s="54" t="s">
        <v>182</v>
      </c>
      <c r="H3" s="47" t="s">
        <v>5</v>
      </c>
      <c r="I3" s="54" t="s">
        <v>189</v>
      </c>
      <c r="J3" s="47" t="s">
        <v>6</v>
      </c>
      <c r="K3" s="47" t="s">
        <v>7</v>
      </c>
      <c r="L3" s="48" t="s">
        <v>8</v>
      </c>
      <c r="M3" s="48" t="s">
        <v>9</v>
      </c>
      <c r="N3" s="56" t="s">
        <v>10</v>
      </c>
      <c r="O3" s="56" t="s">
        <v>11</v>
      </c>
      <c r="P3" s="56" t="s">
        <v>183</v>
      </c>
      <c r="Q3" s="56" t="s">
        <v>12</v>
      </c>
      <c r="R3" s="57" t="s">
        <v>13</v>
      </c>
      <c r="S3" s="57" t="s">
        <v>184</v>
      </c>
      <c r="T3" s="55" t="s">
        <v>14</v>
      </c>
      <c r="U3" s="51" t="s">
        <v>15</v>
      </c>
    </row>
    <row r="4" spans="1:21" s="14" customFormat="1" ht="17.25">
      <c r="A4" s="61">
        <v>1</v>
      </c>
      <c r="B4" s="61" t="s">
        <v>50</v>
      </c>
      <c r="C4" s="62" t="s">
        <v>35</v>
      </c>
      <c r="D4" s="62" t="s">
        <v>32</v>
      </c>
      <c r="E4" s="63">
        <v>64</v>
      </c>
      <c r="F4" s="64">
        <f>E4*3</f>
        <v>192</v>
      </c>
      <c r="G4" s="63"/>
      <c r="H4" s="65">
        <f>G4*2</f>
        <v>0</v>
      </c>
      <c r="I4" s="63"/>
      <c r="J4" s="65">
        <f>I4*1</f>
        <v>0</v>
      </c>
      <c r="K4" s="66">
        <f>F4+H4+J4</f>
        <v>192</v>
      </c>
      <c r="L4" s="67">
        <v>7.11</v>
      </c>
      <c r="M4" s="68">
        <f>L4*3</f>
        <v>21.330000000000002</v>
      </c>
      <c r="N4" s="69"/>
      <c r="O4" s="69"/>
      <c r="P4" s="78">
        <v>20</v>
      </c>
      <c r="Q4" s="69"/>
      <c r="R4" s="69">
        <v>1</v>
      </c>
      <c r="S4" s="69"/>
      <c r="T4" s="70" t="s">
        <v>19</v>
      </c>
      <c r="U4" s="71">
        <f>K4+M4+N4+O4+P4+Q4+R4+S4</f>
        <v>234.33</v>
      </c>
    </row>
    <row r="5" spans="1:21" s="14" customFormat="1" ht="17.25">
      <c r="A5" s="6">
        <f>A4+1</f>
        <v>2</v>
      </c>
      <c r="B5" s="6" t="s">
        <v>117</v>
      </c>
      <c r="C5" s="7" t="s">
        <v>21</v>
      </c>
      <c r="D5" s="7" t="s">
        <v>35</v>
      </c>
      <c r="E5" s="8">
        <v>54.25</v>
      </c>
      <c r="F5" s="87">
        <f>E5*3</f>
        <v>162.75</v>
      </c>
      <c r="G5" s="8"/>
      <c r="H5" s="10">
        <f>G5*2</f>
        <v>0</v>
      </c>
      <c r="I5" s="8">
        <v>5.5</v>
      </c>
      <c r="J5" s="10">
        <f>I5*1</f>
        <v>5.5</v>
      </c>
      <c r="K5" s="11">
        <f>F5+H5+J5</f>
        <v>168.25</v>
      </c>
      <c r="L5" s="12">
        <v>6.88</v>
      </c>
      <c r="M5" s="13">
        <f>L5*3</f>
        <v>20.64</v>
      </c>
      <c r="N5" s="16"/>
      <c r="O5" s="16"/>
      <c r="P5" s="49"/>
      <c r="Q5" s="16">
        <v>10</v>
      </c>
      <c r="R5" s="16"/>
      <c r="S5" s="16">
        <v>10</v>
      </c>
      <c r="T5" s="40" t="s">
        <v>19</v>
      </c>
      <c r="U5" s="52">
        <f>K5+M5+N5+O5+P5+Q5+R5+S5</f>
        <v>208.89</v>
      </c>
    </row>
    <row r="6" spans="1:21" s="14" customFormat="1" ht="30" customHeight="1">
      <c r="A6" s="6">
        <f aca="true" t="shared" si="0" ref="A6:A25">A5+1</f>
        <v>3</v>
      </c>
      <c r="B6" s="6" t="s">
        <v>71</v>
      </c>
      <c r="C6" s="7" t="s">
        <v>35</v>
      </c>
      <c r="D6" s="7"/>
      <c r="E6" s="8">
        <v>34.75</v>
      </c>
      <c r="F6" s="87">
        <f>E6*3</f>
        <v>104.25</v>
      </c>
      <c r="G6" s="8"/>
      <c r="H6" s="10">
        <f>G6*2</f>
        <v>0</v>
      </c>
      <c r="I6" s="8">
        <v>7</v>
      </c>
      <c r="J6" s="10">
        <f>I6*1</f>
        <v>7</v>
      </c>
      <c r="K6" s="11">
        <f>F6+H6+J6</f>
        <v>111.25</v>
      </c>
      <c r="L6" s="12">
        <v>6.43</v>
      </c>
      <c r="M6" s="13">
        <f>L6*3</f>
        <v>19.29</v>
      </c>
      <c r="N6" s="16"/>
      <c r="O6" s="16"/>
      <c r="P6" s="16">
        <v>20</v>
      </c>
      <c r="Q6" s="16"/>
      <c r="R6" s="16"/>
      <c r="S6" s="16">
        <v>5</v>
      </c>
      <c r="T6" s="40" t="s">
        <v>19</v>
      </c>
      <c r="U6" s="52">
        <f>K6+M6+N6+O6+P6+Q6+R6+S6</f>
        <v>155.54</v>
      </c>
    </row>
    <row r="7" spans="1:21" s="14" customFormat="1" ht="17.25">
      <c r="A7" s="6">
        <f t="shared" si="0"/>
        <v>4</v>
      </c>
      <c r="B7" s="6" t="s">
        <v>55</v>
      </c>
      <c r="C7" s="7" t="s">
        <v>21</v>
      </c>
      <c r="D7" s="7" t="s">
        <v>35</v>
      </c>
      <c r="E7" s="8">
        <v>37.5</v>
      </c>
      <c r="F7" s="9">
        <f>E7*3</f>
        <v>112.5</v>
      </c>
      <c r="G7" s="8"/>
      <c r="H7" s="10">
        <f>G7*2</f>
        <v>0</v>
      </c>
      <c r="I7" s="8"/>
      <c r="J7" s="10">
        <f>I7*1</f>
        <v>0</v>
      </c>
      <c r="K7" s="11">
        <f>F7+H7+J7</f>
        <v>112.5</v>
      </c>
      <c r="L7" s="12">
        <v>6.61</v>
      </c>
      <c r="M7" s="13">
        <f>L7*3</f>
        <v>19.830000000000002</v>
      </c>
      <c r="N7" s="16"/>
      <c r="O7" s="16"/>
      <c r="P7" s="16"/>
      <c r="Q7" s="16">
        <v>10</v>
      </c>
      <c r="R7" s="16"/>
      <c r="S7" s="16">
        <v>10</v>
      </c>
      <c r="T7" s="40" t="s">
        <v>19</v>
      </c>
      <c r="U7" s="52">
        <f>K7+M7+N7+O7+P7+Q7+R7+S7</f>
        <v>152.33</v>
      </c>
    </row>
    <row r="8" spans="1:21" s="14" customFormat="1" ht="25.5">
      <c r="A8" s="6">
        <f t="shared" si="0"/>
        <v>5</v>
      </c>
      <c r="B8" s="6" t="s">
        <v>166</v>
      </c>
      <c r="C8" s="7" t="s">
        <v>26</v>
      </c>
      <c r="D8" s="7" t="s">
        <v>35</v>
      </c>
      <c r="E8" s="8">
        <v>28.5</v>
      </c>
      <c r="F8" s="9">
        <f aca="true" t="shared" si="1" ref="F8:F15">E8*3</f>
        <v>85.5</v>
      </c>
      <c r="G8" s="8"/>
      <c r="H8" s="10">
        <f aca="true" t="shared" si="2" ref="H8:H13">G8*2</f>
        <v>0</v>
      </c>
      <c r="I8" s="8"/>
      <c r="J8" s="10">
        <f aca="true" t="shared" si="3" ref="J8:J15">I8*1</f>
        <v>0</v>
      </c>
      <c r="K8" s="11">
        <f aca="true" t="shared" si="4" ref="K8:K15">F8+H8+J8</f>
        <v>85.5</v>
      </c>
      <c r="L8" s="12">
        <v>6.93</v>
      </c>
      <c r="M8" s="13">
        <f aca="true" t="shared" si="5" ref="M8:M15">L8*3</f>
        <v>20.79</v>
      </c>
      <c r="N8" s="16">
        <v>20</v>
      </c>
      <c r="O8" s="16"/>
      <c r="P8" s="16"/>
      <c r="Q8" s="16">
        <v>10</v>
      </c>
      <c r="R8" s="16"/>
      <c r="S8" s="16"/>
      <c r="T8" s="40" t="s">
        <v>19</v>
      </c>
      <c r="U8" s="52">
        <f>K8+M8+N8+O8+P8+Q8+R8+S8</f>
        <v>136.29</v>
      </c>
    </row>
    <row r="9" spans="1:21" s="14" customFormat="1" ht="17.25">
      <c r="A9" s="6">
        <f t="shared" si="0"/>
        <v>6</v>
      </c>
      <c r="B9" s="6" t="s">
        <v>47</v>
      </c>
      <c r="C9" s="7" t="s">
        <v>46</v>
      </c>
      <c r="D9" s="7" t="s">
        <v>35</v>
      </c>
      <c r="E9" s="8">
        <v>21.5</v>
      </c>
      <c r="F9" s="9">
        <f t="shared" si="1"/>
        <v>64.5</v>
      </c>
      <c r="G9" s="8">
        <v>7.5</v>
      </c>
      <c r="H9" s="10">
        <f t="shared" si="2"/>
        <v>15</v>
      </c>
      <c r="I9" s="8"/>
      <c r="J9" s="10">
        <f t="shared" si="3"/>
        <v>0</v>
      </c>
      <c r="K9" s="11">
        <f t="shared" si="4"/>
        <v>79.5</v>
      </c>
      <c r="L9" s="12">
        <v>6.23</v>
      </c>
      <c r="M9" s="13">
        <f t="shared" si="5"/>
        <v>18.69</v>
      </c>
      <c r="N9" s="16"/>
      <c r="O9" s="16"/>
      <c r="P9" s="16"/>
      <c r="Q9" s="16">
        <v>10</v>
      </c>
      <c r="R9" s="16"/>
      <c r="S9" s="16"/>
      <c r="T9" s="40" t="s">
        <v>19</v>
      </c>
      <c r="U9" s="52">
        <f aca="true" t="shared" si="6" ref="U9:U15">K9+M9+N9+O9+P9+Q9+R9+S9</f>
        <v>108.19</v>
      </c>
    </row>
    <row r="10" spans="1:21" s="14" customFormat="1" ht="17.25">
      <c r="A10" s="6">
        <f t="shared" si="0"/>
        <v>7</v>
      </c>
      <c r="B10" s="6" t="s">
        <v>80</v>
      </c>
      <c r="C10" s="7" t="s">
        <v>35</v>
      </c>
      <c r="D10" s="7"/>
      <c r="E10" s="8">
        <v>8.75</v>
      </c>
      <c r="F10" s="87">
        <f t="shared" si="1"/>
        <v>26.25</v>
      </c>
      <c r="G10" s="8">
        <v>15.25</v>
      </c>
      <c r="H10" s="10">
        <f t="shared" si="2"/>
        <v>30.5</v>
      </c>
      <c r="I10" s="8">
        <v>6.5</v>
      </c>
      <c r="J10" s="10">
        <f t="shared" si="3"/>
        <v>6.5</v>
      </c>
      <c r="K10" s="11">
        <f t="shared" si="4"/>
        <v>63.25</v>
      </c>
      <c r="L10" s="12">
        <v>7.43</v>
      </c>
      <c r="M10" s="13">
        <f t="shared" si="5"/>
        <v>22.29</v>
      </c>
      <c r="N10" s="16"/>
      <c r="O10" s="16"/>
      <c r="P10" s="16">
        <v>20</v>
      </c>
      <c r="Q10" s="16"/>
      <c r="R10" s="16"/>
      <c r="S10" s="16"/>
      <c r="T10" s="40" t="s">
        <v>19</v>
      </c>
      <c r="U10" s="52">
        <f t="shared" si="6"/>
        <v>105.53999999999999</v>
      </c>
    </row>
    <row r="11" spans="1:21" s="14" customFormat="1" ht="17.25">
      <c r="A11" s="6">
        <f t="shared" si="0"/>
        <v>8</v>
      </c>
      <c r="B11" s="23" t="s">
        <v>130</v>
      </c>
      <c r="C11" s="24" t="s">
        <v>64</v>
      </c>
      <c r="D11" s="24" t="s">
        <v>35</v>
      </c>
      <c r="E11" s="25"/>
      <c r="F11" s="26">
        <f t="shared" si="1"/>
        <v>0</v>
      </c>
      <c r="G11" s="25">
        <v>30.5</v>
      </c>
      <c r="H11" s="5">
        <f t="shared" si="2"/>
        <v>61</v>
      </c>
      <c r="I11" s="25">
        <v>2</v>
      </c>
      <c r="J11" s="5">
        <f t="shared" si="3"/>
        <v>2</v>
      </c>
      <c r="K11" s="27">
        <f t="shared" si="4"/>
        <v>63</v>
      </c>
      <c r="L11" s="12">
        <v>6.52</v>
      </c>
      <c r="M11" s="28">
        <f t="shared" si="5"/>
        <v>19.56</v>
      </c>
      <c r="N11" s="50"/>
      <c r="O11" s="50"/>
      <c r="P11" s="50"/>
      <c r="Q11" s="50">
        <v>10</v>
      </c>
      <c r="R11" s="50">
        <v>1</v>
      </c>
      <c r="S11" s="50">
        <v>5</v>
      </c>
      <c r="T11" s="41" t="s">
        <v>19</v>
      </c>
      <c r="U11" s="52">
        <f t="shared" si="6"/>
        <v>98.56</v>
      </c>
    </row>
    <row r="12" spans="1:21" s="14" customFormat="1" ht="17.25">
      <c r="A12" s="6">
        <f t="shared" si="0"/>
        <v>9</v>
      </c>
      <c r="B12" s="6" t="s">
        <v>95</v>
      </c>
      <c r="C12" s="7" t="s">
        <v>35</v>
      </c>
      <c r="D12" s="7"/>
      <c r="E12" s="8">
        <v>18.75</v>
      </c>
      <c r="F12" s="87">
        <f t="shared" si="1"/>
        <v>56.25</v>
      </c>
      <c r="G12" s="8"/>
      <c r="H12" s="10">
        <f t="shared" si="2"/>
        <v>0</v>
      </c>
      <c r="I12" s="8"/>
      <c r="J12" s="10">
        <f t="shared" si="3"/>
        <v>0</v>
      </c>
      <c r="K12" s="11">
        <f t="shared" si="4"/>
        <v>56.25</v>
      </c>
      <c r="L12" s="12">
        <v>6.67</v>
      </c>
      <c r="M12" s="13">
        <f t="shared" si="5"/>
        <v>20.009999999999998</v>
      </c>
      <c r="N12" s="16"/>
      <c r="O12" s="16"/>
      <c r="P12" s="16">
        <v>20</v>
      </c>
      <c r="Q12" s="16"/>
      <c r="R12" s="16"/>
      <c r="S12" s="16"/>
      <c r="T12" s="40" t="s">
        <v>19</v>
      </c>
      <c r="U12" s="52">
        <f t="shared" si="6"/>
        <v>96.25999999999999</v>
      </c>
    </row>
    <row r="13" spans="1:21" s="14" customFormat="1" ht="17.25">
      <c r="A13" s="6">
        <f>A12+1</f>
        <v>10</v>
      </c>
      <c r="B13" s="6" t="s">
        <v>34</v>
      </c>
      <c r="C13" s="7" t="s">
        <v>32</v>
      </c>
      <c r="D13" s="7" t="s">
        <v>35</v>
      </c>
      <c r="E13" s="8"/>
      <c r="F13" s="9">
        <f t="shared" si="1"/>
        <v>0</v>
      </c>
      <c r="G13" s="8">
        <v>17.75</v>
      </c>
      <c r="H13" s="10">
        <f t="shared" si="2"/>
        <v>35.5</v>
      </c>
      <c r="I13" s="8"/>
      <c r="J13" s="10">
        <f t="shared" si="3"/>
        <v>0</v>
      </c>
      <c r="K13" s="11">
        <f t="shared" si="4"/>
        <v>35.5</v>
      </c>
      <c r="L13" s="12">
        <v>7.5</v>
      </c>
      <c r="M13" s="13">
        <f t="shared" si="5"/>
        <v>22.5</v>
      </c>
      <c r="N13" s="16"/>
      <c r="O13" s="16"/>
      <c r="P13" s="16"/>
      <c r="Q13" s="16">
        <v>10</v>
      </c>
      <c r="R13" s="16"/>
      <c r="S13" s="16">
        <v>10</v>
      </c>
      <c r="T13" s="40" t="s">
        <v>19</v>
      </c>
      <c r="U13" s="52">
        <f t="shared" si="6"/>
        <v>78</v>
      </c>
    </row>
    <row r="14" spans="1:21" s="14" customFormat="1" ht="17.25">
      <c r="A14" s="6">
        <f t="shared" si="0"/>
        <v>11</v>
      </c>
      <c r="B14" s="23" t="s">
        <v>132</v>
      </c>
      <c r="C14" s="24" t="s">
        <v>35</v>
      </c>
      <c r="D14" s="24" t="s">
        <v>133</v>
      </c>
      <c r="E14" s="25"/>
      <c r="F14" s="26">
        <f t="shared" si="1"/>
        <v>0</v>
      </c>
      <c r="G14" s="25">
        <v>9.25</v>
      </c>
      <c r="H14" s="93">
        <v>18.25</v>
      </c>
      <c r="I14" s="25">
        <v>18.25</v>
      </c>
      <c r="J14" s="5">
        <f t="shared" si="3"/>
        <v>18.25</v>
      </c>
      <c r="K14" s="27">
        <f t="shared" si="4"/>
        <v>36.5</v>
      </c>
      <c r="L14" s="12">
        <v>6.94</v>
      </c>
      <c r="M14" s="28">
        <f t="shared" si="5"/>
        <v>20.82</v>
      </c>
      <c r="N14" s="50"/>
      <c r="O14" s="50"/>
      <c r="P14" s="50">
        <v>20</v>
      </c>
      <c r="Q14" s="50"/>
      <c r="R14" s="50"/>
      <c r="S14" s="50"/>
      <c r="T14" s="41" t="s">
        <v>19</v>
      </c>
      <c r="U14" s="52">
        <f t="shared" si="6"/>
        <v>77.32</v>
      </c>
    </row>
    <row r="15" spans="1:21" s="14" customFormat="1" ht="17.25">
      <c r="A15" s="6">
        <f t="shared" si="0"/>
        <v>12</v>
      </c>
      <c r="B15" s="6" t="s">
        <v>48</v>
      </c>
      <c r="C15" s="7" t="s">
        <v>35</v>
      </c>
      <c r="D15" s="7"/>
      <c r="E15" s="8"/>
      <c r="F15" s="91">
        <f t="shared" si="1"/>
        <v>0</v>
      </c>
      <c r="G15" s="8">
        <v>8.25</v>
      </c>
      <c r="H15" s="10">
        <f>G15*2</f>
        <v>16.5</v>
      </c>
      <c r="I15" s="17"/>
      <c r="J15" s="18">
        <f t="shared" si="3"/>
        <v>0</v>
      </c>
      <c r="K15" s="11">
        <f t="shared" si="4"/>
        <v>16.5</v>
      </c>
      <c r="L15" s="12">
        <v>7.25</v>
      </c>
      <c r="M15" s="13">
        <f t="shared" si="5"/>
        <v>21.75</v>
      </c>
      <c r="N15" s="16"/>
      <c r="O15" s="16"/>
      <c r="P15" s="49">
        <v>20</v>
      </c>
      <c r="Q15" s="16"/>
      <c r="R15" s="16">
        <v>1</v>
      </c>
      <c r="S15" s="16">
        <v>15</v>
      </c>
      <c r="T15" s="40" t="s">
        <v>19</v>
      </c>
      <c r="U15" s="52">
        <f t="shared" si="6"/>
        <v>74.25</v>
      </c>
    </row>
    <row r="16" spans="1:21" ht="17.25">
      <c r="A16" s="6">
        <f t="shared" si="0"/>
        <v>13</v>
      </c>
      <c r="B16" s="6" t="s">
        <v>153</v>
      </c>
      <c r="C16" s="7" t="s">
        <v>35</v>
      </c>
      <c r="D16" s="7" t="s">
        <v>154</v>
      </c>
      <c r="E16" s="8">
        <v>6.5</v>
      </c>
      <c r="F16" s="9">
        <f aca="true" t="shared" si="7" ref="F16:F21">E16*3</f>
        <v>19.5</v>
      </c>
      <c r="G16" s="8"/>
      <c r="H16" s="10">
        <f aca="true" t="shared" si="8" ref="H16:H21">G16*2</f>
        <v>0</v>
      </c>
      <c r="I16" s="8"/>
      <c r="J16" s="10">
        <f aca="true" t="shared" si="9" ref="J16:J21">I16*1</f>
        <v>0</v>
      </c>
      <c r="K16" s="11">
        <f aca="true" t="shared" si="10" ref="K16:K21">F16+H16+J16</f>
        <v>19.5</v>
      </c>
      <c r="L16" s="12">
        <v>7.26</v>
      </c>
      <c r="M16" s="13">
        <f aca="true" t="shared" si="11" ref="M16:M21">L16*3</f>
        <v>21.78</v>
      </c>
      <c r="N16" s="16"/>
      <c r="O16" s="16"/>
      <c r="P16" s="16">
        <v>20</v>
      </c>
      <c r="Q16" s="16"/>
      <c r="R16" s="16"/>
      <c r="S16" s="16">
        <v>5</v>
      </c>
      <c r="T16" s="40" t="s">
        <v>19</v>
      </c>
      <c r="U16" s="52">
        <f aca="true" t="shared" si="12" ref="U16:U21">K16+M16+N16+O16+P16+Q16+R16+S16</f>
        <v>66.28</v>
      </c>
    </row>
    <row r="17" spans="1:21" ht="17.25">
      <c r="A17" s="6">
        <f t="shared" si="0"/>
        <v>14</v>
      </c>
      <c r="B17" s="6" t="s">
        <v>159</v>
      </c>
      <c r="C17" s="7" t="s">
        <v>35</v>
      </c>
      <c r="D17" s="7" t="s">
        <v>46</v>
      </c>
      <c r="E17" s="8"/>
      <c r="F17" s="9">
        <f t="shared" si="7"/>
        <v>0</v>
      </c>
      <c r="G17" s="8">
        <v>7</v>
      </c>
      <c r="H17" s="10">
        <f t="shared" si="8"/>
        <v>14</v>
      </c>
      <c r="I17" s="8"/>
      <c r="J17" s="10">
        <f t="shared" si="9"/>
        <v>0</v>
      </c>
      <c r="K17" s="11">
        <f t="shared" si="10"/>
        <v>14</v>
      </c>
      <c r="L17" s="12">
        <v>7.28</v>
      </c>
      <c r="M17" s="13">
        <f t="shared" si="11"/>
        <v>21.84</v>
      </c>
      <c r="N17" s="16"/>
      <c r="O17" s="16"/>
      <c r="P17" s="16">
        <v>20</v>
      </c>
      <c r="Q17" s="16"/>
      <c r="R17" s="16"/>
      <c r="S17" s="16"/>
      <c r="T17" s="40" t="s">
        <v>19</v>
      </c>
      <c r="U17" s="52">
        <f t="shared" si="12"/>
        <v>55.84</v>
      </c>
    </row>
    <row r="18" spans="1:21" ht="17.25">
      <c r="A18" s="6">
        <f t="shared" si="0"/>
        <v>15</v>
      </c>
      <c r="B18" s="23" t="s">
        <v>120</v>
      </c>
      <c r="C18" s="24" t="s">
        <v>35</v>
      </c>
      <c r="D18" s="24"/>
      <c r="E18" s="25"/>
      <c r="F18" s="26">
        <f t="shared" si="7"/>
        <v>0</v>
      </c>
      <c r="G18" s="25">
        <v>6.25</v>
      </c>
      <c r="H18" s="5">
        <f t="shared" si="8"/>
        <v>12.5</v>
      </c>
      <c r="I18" s="25"/>
      <c r="J18" s="5">
        <f t="shared" si="9"/>
        <v>0</v>
      </c>
      <c r="K18" s="27">
        <f t="shared" si="10"/>
        <v>12.5</v>
      </c>
      <c r="L18" s="12">
        <v>6.8</v>
      </c>
      <c r="M18" s="28">
        <f t="shared" si="11"/>
        <v>20.4</v>
      </c>
      <c r="N18" s="50"/>
      <c r="O18" s="50"/>
      <c r="P18" s="50">
        <v>20</v>
      </c>
      <c r="Q18" s="50"/>
      <c r="R18" s="50"/>
      <c r="S18" s="50"/>
      <c r="T18" s="41" t="s">
        <v>19</v>
      </c>
      <c r="U18" s="52">
        <f t="shared" si="12"/>
        <v>52.9</v>
      </c>
    </row>
    <row r="19" spans="1:21" ht="17.25">
      <c r="A19" s="6">
        <f t="shared" si="0"/>
        <v>16</v>
      </c>
      <c r="B19" s="6" t="s">
        <v>129</v>
      </c>
      <c r="C19" s="7" t="s">
        <v>35</v>
      </c>
      <c r="D19" s="7"/>
      <c r="E19" s="8"/>
      <c r="F19" s="9">
        <f t="shared" si="7"/>
        <v>0</v>
      </c>
      <c r="G19" s="8"/>
      <c r="H19" s="10">
        <f t="shared" si="8"/>
        <v>0</v>
      </c>
      <c r="I19" s="8"/>
      <c r="J19" s="10">
        <f t="shared" si="9"/>
        <v>0</v>
      </c>
      <c r="K19" s="94">
        <f t="shared" si="10"/>
        <v>0</v>
      </c>
      <c r="L19" s="12">
        <v>7.5</v>
      </c>
      <c r="M19" s="13">
        <f t="shared" si="11"/>
        <v>22.5</v>
      </c>
      <c r="N19" s="16"/>
      <c r="O19" s="16"/>
      <c r="P19" s="16">
        <v>20</v>
      </c>
      <c r="Q19" s="16"/>
      <c r="R19" s="16">
        <v>1</v>
      </c>
      <c r="S19" s="16"/>
      <c r="T19" s="40" t="s">
        <v>19</v>
      </c>
      <c r="U19" s="52">
        <f t="shared" si="12"/>
        <v>43.5</v>
      </c>
    </row>
    <row r="20" spans="1:21" s="14" customFormat="1" ht="17.25">
      <c r="A20" s="6">
        <f>A19+1</f>
        <v>17</v>
      </c>
      <c r="B20" s="23" t="s">
        <v>150</v>
      </c>
      <c r="C20" s="24" t="s">
        <v>35</v>
      </c>
      <c r="D20" s="24"/>
      <c r="E20" s="25"/>
      <c r="F20" s="26">
        <f t="shared" si="7"/>
        <v>0</v>
      </c>
      <c r="G20" s="25"/>
      <c r="H20" s="5">
        <f t="shared" si="8"/>
        <v>0</v>
      </c>
      <c r="I20" s="25"/>
      <c r="J20" s="5">
        <f t="shared" si="9"/>
        <v>0</v>
      </c>
      <c r="K20" s="95">
        <f t="shared" si="10"/>
        <v>0</v>
      </c>
      <c r="L20" s="12">
        <v>7.02</v>
      </c>
      <c r="M20" s="28">
        <f t="shared" si="11"/>
        <v>21.06</v>
      </c>
      <c r="N20" s="50"/>
      <c r="O20" s="50"/>
      <c r="P20" s="50">
        <v>20</v>
      </c>
      <c r="Q20" s="50"/>
      <c r="R20" s="50"/>
      <c r="S20" s="50"/>
      <c r="T20" s="41" t="s">
        <v>19</v>
      </c>
      <c r="U20" s="52">
        <f t="shared" si="12"/>
        <v>41.06</v>
      </c>
    </row>
    <row r="21" spans="1:21" ht="17.25">
      <c r="A21" s="6">
        <f t="shared" si="0"/>
        <v>18</v>
      </c>
      <c r="B21" s="6" t="s">
        <v>93</v>
      </c>
      <c r="C21" s="7" t="s">
        <v>35</v>
      </c>
      <c r="D21" s="7"/>
      <c r="E21" s="8"/>
      <c r="F21" s="9">
        <f t="shared" si="7"/>
        <v>0</v>
      </c>
      <c r="G21" s="8"/>
      <c r="H21" s="10">
        <f t="shared" si="8"/>
        <v>0</v>
      </c>
      <c r="I21" s="8"/>
      <c r="J21" s="10">
        <f t="shared" si="9"/>
        <v>0</v>
      </c>
      <c r="K21" s="94">
        <f t="shared" si="10"/>
        <v>0</v>
      </c>
      <c r="L21" s="12">
        <v>6.94</v>
      </c>
      <c r="M21" s="13">
        <f t="shared" si="11"/>
        <v>20.82</v>
      </c>
      <c r="N21" s="16"/>
      <c r="O21" s="16"/>
      <c r="P21" s="16">
        <v>20</v>
      </c>
      <c r="Q21" s="16"/>
      <c r="R21" s="16"/>
      <c r="S21" s="16"/>
      <c r="T21" s="40" t="s">
        <v>19</v>
      </c>
      <c r="U21" s="52">
        <f t="shared" si="12"/>
        <v>40.82</v>
      </c>
    </row>
    <row r="22" spans="1:21" s="14" customFormat="1" ht="17.25">
      <c r="A22" s="6">
        <f t="shared" si="0"/>
        <v>19</v>
      </c>
      <c r="B22" s="23" t="s">
        <v>173</v>
      </c>
      <c r="C22" s="24" t="s">
        <v>35</v>
      </c>
      <c r="D22" s="24"/>
      <c r="E22" s="25"/>
      <c r="F22" s="26">
        <f>E22*3</f>
        <v>0</v>
      </c>
      <c r="G22" s="25"/>
      <c r="H22" s="5">
        <f>G22*2</f>
        <v>0</v>
      </c>
      <c r="I22" s="25"/>
      <c r="J22" s="5">
        <f>I22*1</f>
        <v>0</v>
      </c>
      <c r="K22" s="95">
        <f>F22+H22+J22</f>
        <v>0</v>
      </c>
      <c r="L22" s="12">
        <v>6.73</v>
      </c>
      <c r="M22" s="28">
        <f>L22*3</f>
        <v>20.19</v>
      </c>
      <c r="N22" s="50"/>
      <c r="O22" s="50"/>
      <c r="P22" s="50">
        <v>20</v>
      </c>
      <c r="Q22" s="50"/>
      <c r="R22" s="50"/>
      <c r="S22" s="50"/>
      <c r="T22" s="41" t="s">
        <v>19</v>
      </c>
      <c r="U22" s="52">
        <f>K22+M22+N22+O22+P22+Q22+R22+S22</f>
        <v>40.19</v>
      </c>
    </row>
    <row r="23" spans="1:21" ht="17.25">
      <c r="A23" s="6">
        <f t="shared" si="0"/>
        <v>20</v>
      </c>
      <c r="B23" s="23" t="s">
        <v>177</v>
      </c>
      <c r="C23" s="24" t="s">
        <v>35</v>
      </c>
      <c r="D23" s="24"/>
      <c r="E23" s="25"/>
      <c r="F23" s="26">
        <f>E23*3</f>
        <v>0</v>
      </c>
      <c r="G23" s="25"/>
      <c r="H23" s="5">
        <f>G23*2</f>
        <v>0</v>
      </c>
      <c r="I23" s="25"/>
      <c r="J23" s="5">
        <f>I23*1</f>
        <v>0</v>
      </c>
      <c r="K23" s="95">
        <f>F23+H23+J23</f>
        <v>0</v>
      </c>
      <c r="L23" s="12">
        <v>6.71</v>
      </c>
      <c r="M23" s="28">
        <f>L23*3</f>
        <v>20.13</v>
      </c>
      <c r="N23" s="50"/>
      <c r="O23" s="50"/>
      <c r="P23" s="50">
        <v>20</v>
      </c>
      <c r="Q23" s="50"/>
      <c r="R23" s="50"/>
      <c r="S23" s="50"/>
      <c r="T23" s="41" t="s">
        <v>19</v>
      </c>
      <c r="U23" s="52">
        <f>K23+M23+N23+O23+P23+Q23+R23+S23</f>
        <v>40.129999999999995</v>
      </c>
    </row>
    <row r="24" spans="1:21" ht="30.75" customHeight="1">
      <c r="A24" s="6">
        <f t="shared" si="0"/>
        <v>21</v>
      </c>
      <c r="B24" s="6" t="s">
        <v>70</v>
      </c>
      <c r="C24" s="7" t="s">
        <v>26</v>
      </c>
      <c r="D24" s="7" t="s">
        <v>35</v>
      </c>
      <c r="E24" s="8"/>
      <c r="F24" s="9">
        <f>E24*3</f>
        <v>0</v>
      </c>
      <c r="G24" s="8"/>
      <c r="H24" s="10">
        <f>G24*2</f>
        <v>0</v>
      </c>
      <c r="I24" s="8"/>
      <c r="J24" s="10">
        <f>I24*1</f>
        <v>0</v>
      </c>
      <c r="K24" s="94">
        <f>F24+H24+J24</f>
        <v>0</v>
      </c>
      <c r="L24" s="12">
        <v>7.59</v>
      </c>
      <c r="M24" s="13">
        <f>L24*3</f>
        <v>22.77</v>
      </c>
      <c r="N24" s="16"/>
      <c r="O24" s="16"/>
      <c r="P24" s="16"/>
      <c r="Q24" s="16">
        <v>10</v>
      </c>
      <c r="R24" s="16"/>
      <c r="S24" s="16"/>
      <c r="T24" s="40" t="s">
        <v>19</v>
      </c>
      <c r="U24" s="52">
        <f>K24+M24+N24+O24+P24+Q24+R24+S24</f>
        <v>32.769999999999996</v>
      </c>
    </row>
    <row r="25" spans="1:21" ht="30.75" customHeight="1">
      <c r="A25" s="6">
        <f t="shared" si="0"/>
        <v>22</v>
      </c>
      <c r="B25" s="6" t="s">
        <v>97</v>
      </c>
      <c r="C25" s="7" t="s">
        <v>26</v>
      </c>
      <c r="D25" s="7" t="s">
        <v>35</v>
      </c>
      <c r="E25" s="8"/>
      <c r="F25" s="9">
        <f>E25*3</f>
        <v>0</v>
      </c>
      <c r="G25" s="8"/>
      <c r="H25" s="10">
        <f>G25*2</f>
        <v>0</v>
      </c>
      <c r="I25" s="8"/>
      <c r="J25" s="10">
        <f>I25*1</f>
        <v>0</v>
      </c>
      <c r="K25" s="94">
        <f>F25+H25+J25</f>
        <v>0</v>
      </c>
      <c r="L25" s="12">
        <v>7.52</v>
      </c>
      <c r="M25" s="28">
        <f>L25*3</f>
        <v>22.56</v>
      </c>
      <c r="N25" s="16"/>
      <c r="O25" s="16"/>
      <c r="P25" s="16"/>
      <c r="Q25" s="16">
        <v>10</v>
      </c>
      <c r="R25" s="16"/>
      <c r="S25" s="16"/>
      <c r="T25" s="40" t="s">
        <v>19</v>
      </c>
      <c r="U25" s="52">
        <f>K25+M25+N25+O25+P25+Q25+R25+S25</f>
        <v>32.56</v>
      </c>
    </row>
    <row r="26" ht="12.75">
      <c r="U26" s="53"/>
    </row>
    <row r="27" spans="5:21" ht="12.75">
      <c r="E27" s="37"/>
      <c r="F27" s="38"/>
      <c r="U27" s="53"/>
    </row>
    <row r="28" spans="5:21" ht="12.75">
      <c r="E28" s="37"/>
      <c r="F28" s="38"/>
      <c r="U28" s="53"/>
    </row>
    <row r="29" spans="5:21" ht="12.75">
      <c r="E29" s="37"/>
      <c r="F29" s="38"/>
      <c r="U29" s="53"/>
    </row>
    <row r="30" ht="12.75">
      <c r="U30" s="53"/>
    </row>
    <row r="31" ht="12.75">
      <c r="U31" s="53"/>
    </row>
    <row r="32" ht="12.75">
      <c r="U32" s="53"/>
    </row>
    <row r="33" ht="12.75">
      <c r="U33" s="53"/>
    </row>
    <row r="34" ht="12.75">
      <c r="U34" s="53"/>
    </row>
    <row r="35" ht="12.75">
      <c r="U35" s="53"/>
    </row>
    <row r="36" ht="12.75">
      <c r="U36" s="53"/>
    </row>
    <row r="37" ht="12.75">
      <c r="U37" s="53"/>
    </row>
    <row r="38" ht="12.75">
      <c r="U38" s="53"/>
    </row>
    <row r="39" ht="12.75">
      <c r="U39" s="53"/>
    </row>
    <row r="40" ht="12.75">
      <c r="U40" s="53"/>
    </row>
    <row r="41" ht="12.75">
      <c r="U41" s="53"/>
    </row>
  </sheetData>
  <sheetProtection password="C626" sheet="1" objects="1" scenarios="1"/>
  <mergeCells count="5">
    <mergeCell ref="E2:K2"/>
    <mergeCell ref="C2:D2"/>
    <mergeCell ref="L2:Q2"/>
    <mergeCell ref="A1:C1"/>
    <mergeCell ref="G1:I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4"/>
  <sheetViews>
    <sheetView zoomScale="75" zoomScaleNormal="75" zoomScalePageLayoutView="0" workbookViewId="0" topLeftCell="A1">
      <selection activeCell="G1" sqref="G1:I1"/>
    </sheetView>
  </sheetViews>
  <sheetFormatPr defaultColWidth="9.00390625" defaultRowHeight="12.75"/>
  <cols>
    <col min="1" max="1" width="4.875" style="30" customWidth="1"/>
    <col min="2" max="2" width="22.75390625" style="30" bestFit="1" customWidth="1"/>
    <col min="3" max="3" width="13.00390625" style="31" customWidth="1"/>
    <col min="4" max="4" width="12.75390625" style="31" customWidth="1"/>
    <col min="5" max="5" width="13.125" style="32" customWidth="1"/>
    <col min="6" max="6" width="7.625" style="33" customWidth="1"/>
    <col min="7" max="7" width="15.125" style="32" customWidth="1"/>
    <col min="8" max="8" width="7.25390625" style="2" customWidth="1"/>
    <col min="9" max="9" width="13.25390625" style="32" customWidth="1"/>
    <col min="10" max="10" width="7.25390625" style="2" customWidth="1"/>
    <col min="11" max="11" width="13.625" style="3" customWidth="1"/>
    <col min="12" max="12" width="8.875" style="34" customWidth="1"/>
    <col min="13" max="13" width="8.75390625" style="35" customWidth="1"/>
    <col min="14" max="14" width="11.25390625" style="36" customWidth="1"/>
    <col min="15" max="15" width="9.75390625" style="36" customWidth="1"/>
    <col min="16" max="16" width="9.25390625" style="36" customWidth="1"/>
    <col min="17" max="17" width="9.375" style="36" customWidth="1"/>
    <col min="18" max="18" width="9.75390625" style="36" customWidth="1"/>
    <col min="19" max="19" width="12.25390625" style="36" customWidth="1"/>
    <col min="20" max="20" width="8.25390625" style="43" customWidth="1"/>
    <col min="21" max="21" width="8.875" style="35" customWidth="1"/>
  </cols>
  <sheetData>
    <row r="1" spans="1:9" ht="66" customHeight="1" thickBot="1">
      <c r="A1" s="114" t="s">
        <v>202</v>
      </c>
      <c r="B1" s="114"/>
      <c r="C1" s="114"/>
      <c r="D1" s="104"/>
      <c r="E1" s="105"/>
      <c r="G1" s="115" t="s">
        <v>207</v>
      </c>
      <c r="H1" s="116"/>
      <c r="I1" s="116"/>
    </row>
    <row r="2" spans="1:21" s="4" customFormat="1" ht="25.5" customHeight="1" thickBot="1">
      <c r="A2" s="45" t="s">
        <v>0</v>
      </c>
      <c r="B2" s="45" t="s">
        <v>1</v>
      </c>
      <c r="C2" s="109" t="s">
        <v>185</v>
      </c>
      <c r="D2" s="110"/>
      <c r="E2" s="106" t="s">
        <v>2</v>
      </c>
      <c r="F2" s="107"/>
      <c r="G2" s="107"/>
      <c r="H2" s="107"/>
      <c r="I2" s="107"/>
      <c r="J2" s="107"/>
      <c r="K2" s="108"/>
      <c r="L2" s="111" t="s">
        <v>3</v>
      </c>
      <c r="M2" s="112"/>
      <c r="N2" s="112"/>
      <c r="O2" s="112"/>
      <c r="P2" s="112"/>
      <c r="Q2" s="113"/>
      <c r="R2" s="1"/>
      <c r="S2" s="1"/>
      <c r="T2" s="33"/>
      <c r="U2" s="35"/>
    </row>
    <row r="3" spans="1:21" s="39" customFormat="1" ht="51.75" customHeight="1">
      <c r="A3" s="44"/>
      <c r="B3" s="44"/>
      <c r="C3" s="46" t="s">
        <v>186</v>
      </c>
      <c r="D3" s="46" t="s">
        <v>187</v>
      </c>
      <c r="E3" s="54" t="s">
        <v>188</v>
      </c>
      <c r="F3" s="47" t="s">
        <v>4</v>
      </c>
      <c r="G3" s="54" t="s">
        <v>182</v>
      </c>
      <c r="H3" s="47" t="s">
        <v>5</v>
      </c>
      <c r="I3" s="54" t="s">
        <v>189</v>
      </c>
      <c r="J3" s="47" t="s">
        <v>6</v>
      </c>
      <c r="K3" s="47" t="s">
        <v>7</v>
      </c>
      <c r="L3" s="48" t="s">
        <v>8</v>
      </c>
      <c r="M3" s="48" t="s">
        <v>9</v>
      </c>
      <c r="N3" s="56" t="s">
        <v>10</v>
      </c>
      <c r="O3" s="56" t="s">
        <v>11</v>
      </c>
      <c r="P3" s="56" t="s">
        <v>183</v>
      </c>
      <c r="Q3" s="56" t="s">
        <v>12</v>
      </c>
      <c r="R3" s="57" t="s">
        <v>13</v>
      </c>
      <c r="S3" s="57" t="s">
        <v>184</v>
      </c>
      <c r="T3" s="55" t="s">
        <v>14</v>
      </c>
      <c r="U3" s="51" t="s">
        <v>15</v>
      </c>
    </row>
    <row r="4" spans="1:21" s="14" customFormat="1" ht="21.75" customHeight="1">
      <c r="A4" s="61">
        <v>1</v>
      </c>
      <c r="B4" s="61" t="s">
        <v>109</v>
      </c>
      <c r="C4" s="62" t="s">
        <v>84</v>
      </c>
      <c r="D4" s="62"/>
      <c r="E4" s="63">
        <v>36</v>
      </c>
      <c r="F4" s="64">
        <f>E4*3</f>
        <v>108</v>
      </c>
      <c r="G4" s="63">
        <v>25.5</v>
      </c>
      <c r="H4" s="65">
        <f>G4*2</f>
        <v>51</v>
      </c>
      <c r="I4" s="63">
        <v>20.75</v>
      </c>
      <c r="J4" s="65">
        <f>I4*1</f>
        <v>20.75</v>
      </c>
      <c r="K4" s="66">
        <f>F4+H4+J4</f>
        <v>179.75</v>
      </c>
      <c r="L4" s="67">
        <v>6.25</v>
      </c>
      <c r="M4" s="68">
        <f>L4*3</f>
        <v>18.75</v>
      </c>
      <c r="N4" s="69"/>
      <c r="O4" s="69"/>
      <c r="P4" s="78">
        <v>20</v>
      </c>
      <c r="Q4" s="69"/>
      <c r="R4" s="69"/>
      <c r="S4" s="69"/>
      <c r="T4" s="70" t="s">
        <v>19</v>
      </c>
      <c r="U4" s="71">
        <f>K4+M4+N4+O4+P4+Q4+R4+S4</f>
        <v>218.5</v>
      </c>
    </row>
    <row r="5" spans="1:21" s="14" customFormat="1" ht="21.75" customHeight="1">
      <c r="A5" s="6">
        <f>A4+1</f>
        <v>2</v>
      </c>
      <c r="B5" s="6" t="s">
        <v>83</v>
      </c>
      <c r="C5" s="7" t="s">
        <v>84</v>
      </c>
      <c r="D5" s="7" t="s">
        <v>85</v>
      </c>
      <c r="E5" s="8">
        <v>35.5</v>
      </c>
      <c r="F5" s="9">
        <f>E5*3</f>
        <v>106.5</v>
      </c>
      <c r="G5" s="8">
        <v>8.75</v>
      </c>
      <c r="H5" s="10">
        <f>G5*2</f>
        <v>17.5</v>
      </c>
      <c r="I5" s="8"/>
      <c r="J5" s="10">
        <f>I5*1</f>
        <v>0</v>
      </c>
      <c r="K5" s="11">
        <f>F5+H5+J5</f>
        <v>124</v>
      </c>
      <c r="L5" s="12">
        <v>8.04</v>
      </c>
      <c r="M5" s="13">
        <f>L5*3</f>
        <v>24.119999999999997</v>
      </c>
      <c r="N5" s="16">
        <v>20</v>
      </c>
      <c r="O5" s="16"/>
      <c r="P5" s="49">
        <v>20</v>
      </c>
      <c r="Q5" s="16"/>
      <c r="R5" s="16">
        <v>1</v>
      </c>
      <c r="S5" s="16">
        <v>10</v>
      </c>
      <c r="T5" s="40" t="s">
        <v>19</v>
      </c>
      <c r="U5" s="52">
        <f>K5+M5+N5+O5+P5+Q5+R5+S5</f>
        <v>199.12</v>
      </c>
    </row>
    <row r="6" spans="1:21" s="14" customFormat="1" ht="24" customHeight="1">
      <c r="A6" s="6">
        <f>A5+1</f>
        <v>3</v>
      </c>
      <c r="B6" s="6" t="s">
        <v>147</v>
      </c>
      <c r="C6" s="7" t="s">
        <v>84</v>
      </c>
      <c r="D6" s="7"/>
      <c r="E6" s="8">
        <v>17</v>
      </c>
      <c r="F6" s="9">
        <f>E6*3</f>
        <v>51</v>
      </c>
      <c r="G6" s="8">
        <v>7</v>
      </c>
      <c r="H6" s="10">
        <f>G6*2</f>
        <v>14</v>
      </c>
      <c r="I6" s="8">
        <v>34.5</v>
      </c>
      <c r="J6" s="10">
        <f>I6*1</f>
        <v>34.5</v>
      </c>
      <c r="K6" s="11">
        <f>F6+H6+J6</f>
        <v>99.5</v>
      </c>
      <c r="L6" s="12">
        <v>7.26</v>
      </c>
      <c r="M6" s="13">
        <f>L6*3</f>
        <v>21.78</v>
      </c>
      <c r="N6" s="16">
        <v>20</v>
      </c>
      <c r="O6" s="16"/>
      <c r="P6" s="16">
        <v>20</v>
      </c>
      <c r="Q6" s="16"/>
      <c r="R6" s="16"/>
      <c r="S6" s="16"/>
      <c r="T6" s="40" t="s">
        <v>19</v>
      </c>
      <c r="U6" s="52">
        <f>K6+M6+N6+O6+P6+Q6+R6+S6</f>
        <v>161.28</v>
      </c>
    </row>
    <row r="7" spans="1:21" s="14" customFormat="1" ht="30.75" customHeight="1">
      <c r="A7" s="6">
        <f>A6+1</f>
        <v>4</v>
      </c>
      <c r="B7" s="6" t="s">
        <v>29</v>
      </c>
      <c r="C7" s="7" t="s">
        <v>23</v>
      </c>
      <c r="D7" s="7" t="s">
        <v>192</v>
      </c>
      <c r="E7" s="8">
        <v>38.75</v>
      </c>
      <c r="F7" s="87">
        <f>E7*3</f>
        <v>116.25</v>
      </c>
      <c r="G7" s="8"/>
      <c r="H7" s="10">
        <f>G7*2</f>
        <v>0</v>
      </c>
      <c r="I7" s="8"/>
      <c r="J7" s="10">
        <f>I7*1</f>
        <v>0</v>
      </c>
      <c r="K7" s="11">
        <f>F7+H7+J7</f>
        <v>116.25</v>
      </c>
      <c r="L7" s="12">
        <v>7.33</v>
      </c>
      <c r="M7" s="13">
        <f>L7*3</f>
        <v>21.990000000000002</v>
      </c>
      <c r="N7" s="16"/>
      <c r="O7" s="16"/>
      <c r="P7" s="16"/>
      <c r="Q7" s="16">
        <v>10</v>
      </c>
      <c r="R7" s="16">
        <v>1</v>
      </c>
      <c r="S7" s="16"/>
      <c r="T7" s="40" t="s">
        <v>19</v>
      </c>
      <c r="U7" s="52">
        <f>K7+M7+N7+O7+P7+Q7+R7+S7</f>
        <v>149.24</v>
      </c>
    </row>
    <row r="8" spans="1:21" s="14" customFormat="1" ht="20.25" customHeight="1">
      <c r="A8" s="6">
        <f>A7+1</f>
        <v>5</v>
      </c>
      <c r="B8" s="6" t="s">
        <v>31</v>
      </c>
      <c r="C8" s="7" t="s">
        <v>32</v>
      </c>
      <c r="D8" s="7" t="s">
        <v>27</v>
      </c>
      <c r="E8" s="8">
        <f>8+8+8</f>
        <v>24</v>
      </c>
      <c r="F8" s="9">
        <f>E8*3</f>
        <v>72</v>
      </c>
      <c r="G8" s="8"/>
      <c r="H8" s="10">
        <f>G8*2</f>
        <v>0</v>
      </c>
      <c r="I8" s="8">
        <v>13.25</v>
      </c>
      <c r="J8" s="15">
        <f>I8*1</f>
        <v>13.25</v>
      </c>
      <c r="K8" s="11">
        <f>F8+H8+J8</f>
        <v>85.25</v>
      </c>
      <c r="L8" s="12">
        <v>6.91</v>
      </c>
      <c r="M8" s="13">
        <f>L8*3</f>
        <v>20.73</v>
      </c>
      <c r="N8" s="16">
        <v>20</v>
      </c>
      <c r="O8" s="16"/>
      <c r="P8" s="16"/>
      <c r="Q8" s="16">
        <v>10</v>
      </c>
      <c r="R8" s="16"/>
      <c r="S8" s="16"/>
      <c r="T8" s="40" t="s">
        <v>19</v>
      </c>
      <c r="U8" s="52">
        <f>K8+M8+N8+O8+P8+Q8+R8+S8</f>
        <v>135.98000000000002</v>
      </c>
    </row>
    <row r="9" ht="12.75">
      <c r="U9" s="53"/>
    </row>
    <row r="10" spans="5:21" ht="12.75">
      <c r="E10" s="37"/>
      <c r="F10" s="38"/>
      <c r="U10" s="53"/>
    </row>
    <row r="11" spans="5:21" ht="12.75">
      <c r="E11" s="37"/>
      <c r="F11" s="38"/>
      <c r="U11" s="53"/>
    </row>
    <row r="12" spans="5:21" ht="12.75">
      <c r="E12" s="37"/>
      <c r="F12" s="38"/>
      <c r="U12" s="53"/>
    </row>
    <row r="13" ht="12.75">
      <c r="U13" s="53"/>
    </row>
    <row r="14" ht="12.75">
      <c r="U14" s="53"/>
    </row>
    <row r="15" ht="12.75">
      <c r="U15" s="53"/>
    </row>
    <row r="16" ht="12.75">
      <c r="U16" s="53"/>
    </row>
    <row r="17" ht="12.75">
      <c r="U17" s="53"/>
    </row>
    <row r="18" ht="12.75">
      <c r="U18" s="53"/>
    </row>
    <row r="19" ht="12.75">
      <c r="U19" s="53"/>
    </row>
    <row r="20" ht="12.75">
      <c r="U20" s="53"/>
    </row>
    <row r="21" ht="12.75">
      <c r="U21" s="53"/>
    </row>
    <row r="22" ht="12.75">
      <c r="U22" s="53"/>
    </row>
    <row r="23" ht="12.75">
      <c r="U23" s="53"/>
    </row>
    <row r="24" ht="12.75">
      <c r="U24" s="53"/>
    </row>
  </sheetData>
  <sheetProtection password="C626" sheet="1" objects="1" scenarios="1"/>
  <mergeCells count="5">
    <mergeCell ref="E2:K2"/>
    <mergeCell ref="C2:D2"/>
    <mergeCell ref="L2:Q2"/>
    <mergeCell ref="A1:C1"/>
    <mergeCell ref="G1:I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1"/>
  <sheetViews>
    <sheetView zoomScale="75" zoomScaleNormal="75" zoomScalePageLayoutView="0" workbookViewId="0" topLeftCell="E1">
      <selection activeCell="A12" sqref="A12:IV12"/>
    </sheetView>
  </sheetViews>
  <sheetFormatPr defaultColWidth="9.00390625" defaultRowHeight="12.75"/>
  <cols>
    <col min="1" max="1" width="4.875" style="30" customWidth="1"/>
    <col min="2" max="2" width="22.75390625" style="30" bestFit="1" customWidth="1"/>
    <col min="3" max="3" width="13.00390625" style="31" customWidth="1"/>
    <col min="4" max="4" width="12.75390625" style="31" customWidth="1"/>
    <col min="5" max="5" width="13.125" style="32" customWidth="1"/>
    <col min="6" max="6" width="7.625" style="33" customWidth="1"/>
    <col min="7" max="7" width="15.125" style="32" customWidth="1"/>
    <col min="8" max="8" width="7.25390625" style="2" customWidth="1"/>
    <col min="9" max="9" width="13.25390625" style="32" customWidth="1"/>
    <col min="10" max="10" width="7.25390625" style="2" customWidth="1"/>
    <col min="11" max="11" width="13.625" style="3" customWidth="1"/>
    <col min="12" max="12" width="8.875" style="34" customWidth="1"/>
    <col min="13" max="13" width="8.75390625" style="35" customWidth="1"/>
    <col min="14" max="14" width="11.625" style="36" customWidth="1"/>
    <col min="15" max="15" width="9.75390625" style="36" customWidth="1"/>
    <col min="16" max="16" width="9.25390625" style="36" customWidth="1"/>
    <col min="17" max="17" width="9.375" style="36" customWidth="1"/>
    <col min="18" max="18" width="9.75390625" style="36" customWidth="1"/>
    <col min="19" max="19" width="12.25390625" style="36" customWidth="1"/>
    <col min="20" max="20" width="8.25390625" style="43" customWidth="1"/>
    <col min="21" max="21" width="8.875" style="35" customWidth="1"/>
  </cols>
  <sheetData>
    <row r="1" spans="1:9" ht="66" customHeight="1" thickBot="1">
      <c r="A1" s="114" t="s">
        <v>202</v>
      </c>
      <c r="B1" s="114"/>
      <c r="C1" s="114"/>
      <c r="D1" s="104"/>
      <c r="E1" s="105"/>
      <c r="G1" s="115" t="s">
        <v>207</v>
      </c>
      <c r="H1" s="116"/>
      <c r="I1" s="116"/>
    </row>
    <row r="2" spans="1:21" s="4" customFormat="1" ht="25.5" customHeight="1" thickBot="1">
      <c r="A2" s="45" t="s">
        <v>0</v>
      </c>
      <c r="B2" s="45" t="s">
        <v>1</v>
      </c>
      <c r="C2" s="109" t="s">
        <v>185</v>
      </c>
      <c r="D2" s="110"/>
      <c r="E2" s="106" t="s">
        <v>2</v>
      </c>
      <c r="F2" s="107"/>
      <c r="G2" s="107"/>
      <c r="H2" s="107"/>
      <c r="I2" s="107"/>
      <c r="J2" s="107"/>
      <c r="K2" s="108"/>
      <c r="L2" s="111" t="s">
        <v>3</v>
      </c>
      <c r="M2" s="112"/>
      <c r="N2" s="112"/>
      <c r="O2" s="112"/>
      <c r="P2" s="112"/>
      <c r="Q2" s="113"/>
      <c r="R2" s="1"/>
      <c r="S2" s="1"/>
      <c r="T2" s="33"/>
      <c r="U2" s="35"/>
    </row>
    <row r="3" spans="1:21" s="39" customFormat="1" ht="57.75" customHeight="1">
      <c r="A3" s="44"/>
      <c r="B3" s="44"/>
      <c r="C3" s="46" t="s">
        <v>186</v>
      </c>
      <c r="D3" s="46" t="s">
        <v>187</v>
      </c>
      <c r="E3" s="54" t="s">
        <v>188</v>
      </c>
      <c r="F3" s="47" t="s">
        <v>4</v>
      </c>
      <c r="G3" s="54" t="s">
        <v>182</v>
      </c>
      <c r="H3" s="47" t="s">
        <v>5</v>
      </c>
      <c r="I3" s="54" t="s">
        <v>189</v>
      </c>
      <c r="J3" s="47" t="s">
        <v>6</v>
      </c>
      <c r="K3" s="47" t="s">
        <v>7</v>
      </c>
      <c r="L3" s="48" t="s">
        <v>8</v>
      </c>
      <c r="M3" s="48" t="s">
        <v>9</v>
      </c>
      <c r="N3" s="56" t="s">
        <v>10</v>
      </c>
      <c r="O3" s="56" t="s">
        <v>11</v>
      </c>
      <c r="P3" s="56" t="s">
        <v>183</v>
      </c>
      <c r="Q3" s="56" t="s">
        <v>12</v>
      </c>
      <c r="R3" s="57" t="s">
        <v>13</v>
      </c>
      <c r="S3" s="57" t="s">
        <v>184</v>
      </c>
      <c r="T3" s="55" t="s">
        <v>14</v>
      </c>
      <c r="U3" s="51" t="s">
        <v>15</v>
      </c>
    </row>
    <row r="4" spans="1:21" s="14" customFormat="1" ht="12.75">
      <c r="A4" s="61">
        <v>1</v>
      </c>
      <c r="B4" s="61" t="s">
        <v>131</v>
      </c>
      <c r="C4" s="62" t="s">
        <v>18</v>
      </c>
      <c r="D4" s="62"/>
      <c r="E4" s="63">
        <v>76.5</v>
      </c>
      <c r="F4" s="64">
        <f>E4*3</f>
        <v>229.5</v>
      </c>
      <c r="G4" s="63"/>
      <c r="H4" s="65">
        <f>G4*2</f>
        <v>0</v>
      </c>
      <c r="I4" s="63"/>
      <c r="J4" s="65">
        <f>I4*1</f>
        <v>0</v>
      </c>
      <c r="K4" s="66">
        <f>F4+H4+J4</f>
        <v>229.5</v>
      </c>
      <c r="L4" s="67">
        <v>6.88</v>
      </c>
      <c r="M4" s="68">
        <f>L4*3</f>
        <v>20.64</v>
      </c>
      <c r="N4" s="69"/>
      <c r="O4" s="69"/>
      <c r="P4" s="69">
        <v>20</v>
      </c>
      <c r="Q4" s="69"/>
      <c r="R4" s="69"/>
      <c r="S4" s="69"/>
      <c r="T4" s="70" t="s">
        <v>19</v>
      </c>
      <c r="U4" s="71">
        <f>K4+M4+N4+O4+P4+Q4+R4+S4</f>
        <v>270.14</v>
      </c>
    </row>
    <row r="5" spans="1:21" s="14" customFormat="1" ht="20.25" customHeight="1">
      <c r="A5" s="6">
        <f>A4+1</f>
        <v>2</v>
      </c>
      <c r="B5" s="6" t="s">
        <v>140</v>
      </c>
      <c r="C5" s="7" t="s">
        <v>18</v>
      </c>
      <c r="D5" s="7" t="s">
        <v>66</v>
      </c>
      <c r="E5" s="8">
        <v>34.5</v>
      </c>
      <c r="F5" s="87">
        <f>E5*3</f>
        <v>103.5</v>
      </c>
      <c r="G5" s="8"/>
      <c r="H5" s="10">
        <f>G5*2</f>
        <v>0</v>
      </c>
      <c r="I5" s="8">
        <v>1.5</v>
      </c>
      <c r="J5" s="88">
        <f>I5*1</f>
        <v>1.5</v>
      </c>
      <c r="K5" s="11">
        <f>F5+H5+J5</f>
        <v>105</v>
      </c>
      <c r="L5" s="12">
        <v>7</v>
      </c>
      <c r="M5" s="13">
        <f>L5*3</f>
        <v>21</v>
      </c>
      <c r="N5" s="16">
        <v>20</v>
      </c>
      <c r="O5" s="16"/>
      <c r="P5" s="49">
        <v>20</v>
      </c>
      <c r="Q5" s="16"/>
      <c r="R5" s="16"/>
      <c r="S5" s="16"/>
      <c r="T5" s="40" t="s">
        <v>19</v>
      </c>
      <c r="U5" s="52">
        <f>K5+M5+N5+O5+P5+Q5+R5+S5</f>
        <v>166</v>
      </c>
    </row>
    <row r="6" spans="1:21" s="14" customFormat="1" ht="12.75">
      <c r="A6" s="6">
        <f aca="true" t="shared" si="0" ref="A6:A15">A5+1</f>
        <v>3</v>
      </c>
      <c r="B6" s="6" t="s">
        <v>49</v>
      </c>
      <c r="C6" s="7" t="s">
        <v>18</v>
      </c>
      <c r="D6" s="7"/>
      <c r="E6" s="8">
        <v>33.5</v>
      </c>
      <c r="F6" s="9">
        <f>E6*3</f>
        <v>100.5</v>
      </c>
      <c r="G6" s="8">
        <v>5.5</v>
      </c>
      <c r="H6" s="10">
        <f>G6*2</f>
        <v>11</v>
      </c>
      <c r="I6" s="8">
        <v>7.25</v>
      </c>
      <c r="J6" s="10">
        <f>I6*1</f>
        <v>7.25</v>
      </c>
      <c r="K6" s="11">
        <f>F6+H6+J6</f>
        <v>118.75</v>
      </c>
      <c r="L6" s="12">
        <v>7.25</v>
      </c>
      <c r="M6" s="13">
        <f>L6*3</f>
        <v>21.75</v>
      </c>
      <c r="N6" s="16"/>
      <c r="O6" s="16"/>
      <c r="P6" s="16">
        <v>20</v>
      </c>
      <c r="Q6" s="16"/>
      <c r="R6" s="16">
        <v>1</v>
      </c>
      <c r="S6" s="16"/>
      <c r="T6" s="40" t="s">
        <v>19</v>
      </c>
      <c r="U6" s="52">
        <f>K6+M6+N6+O6+P6+Q6+R6+S6</f>
        <v>161.5</v>
      </c>
    </row>
    <row r="7" spans="1:21" s="14" customFormat="1" ht="12.75">
      <c r="A7" s="6">
        <f t="shared" si="0"/>
        <v>4</v>
      </c>
      <c r="B7" s="6" t="s">
        <v>141</v>
      </c>
      <c r="C7" s="7" t="s">
        <v>18</v>
      </c>
      <c r="D7" s="7"/>
      <c r="E7" s="8">
        <v>18.5</v>
      </c>
      <c r="F7" s="9">
        <f aca="true" t="shared" si="1" ref="F7:F12">E7*3</f>
        <v>55.5</v>
      </c>
      <c r="G7" s="8">
        <v>1</v>
      </c>
      <c r="H7" s="10">
        <f aca="true" t="shared" si="2" ref="H7:H12">G7*2</f>
        <v>2</v>
      </c>
      <c r="I7" s="8">
        <v>9</v>
      </c>
      <c r="J7" s="10">
        <f aca="true" t="shared" si="3" ref="J7:J12">I7*1</f>
        <v>9</v>
      </c>
      <c r="K7" s="11">
        <f aca="true" t="shared" si="4" ref="K7:K12">F7+H7+J7</f>
        <v>66.5</v>
      </c>
      <c r="L7" s="12">
        <v>6.67</v>
      </c>
      <c r="M7" s="13">
        <f aca="true" t="shared" si="5" ref="M7:M12">L7*3</f>
        <v>20.009999999999998</v>
      </c>
      <c r="N7" s="16"/>
      <c r="O7" s="16"/>
      <c r="P7" s="16">
        <v>20</v>
      </c>
      <c r="Q7" s="16"/>
      <c r="R7" s="16"/>
      <c r="S7" s="16">
        <v>15</v>
      </c>
      <c r="T7" s="40" t="s">
        <v>19</v>
      </c>
      <c r="U7" s="52">
        <f aca="true" t="shared" si="6" ref="U7:U12">K7+M7+N7+O7+P7+Q7+R7+S7</f>
        <v>121.50999999999999</v>
      </c>
    </row>
    <row r="8" spans="1:21" s="14" customFormat="1" ht="12.75">
      <c r="A8" s="6">
        <f t="shared" si="0"/>
        <v>5</v>
      </c>
      <c r="B8" s="6" t="s">
        <v>142</v>
      </c>
      <c r="C8" s="7" t="s">
        <v>46</v>
      </c>
      <c r="D8" s="7" t="s">
        <v>18</v>
      </c>
      <c r="E8" s="8">
        <v>21</v>
      </c>
      <c r="F8" s="9">
        <f t="shared" si="1"/>
        <v>63</v>
      </c>
      <c r="G8" s="8"/>
      <c r="H8" s="10">
        <f t="shared" si="2"/>
        <v>0</v>
      </c>
      <c r="I8" s="8">
        <v>4.5</v>
      </c>
      <c r="J8" s="10">
        <f t="shared" si="3"/>
        <v>4.5</v>
      </c>
      <c r="K8" s="11">
        <f t="shared" si="4"/>
        <v>67.5</v>
      </c>
      <c r="L8" s="12">
        <v>7.68</v>
      </c>
      <c r="M8" s="13">
        <f t="shared" si="5"/>
        <v>23.04</v>
      </c>
      <c r="N8" s="16">
        <v>20</v>
      </c>
      <c r="O8" s="16"/>
      <c r="P8" s="16"/>
      <c r="Q8" s="16">
        <v>10</v>
      </c>
      <c r="R8" s="16"/>
      <c r="S8" s="16"/>
      <c r="T8" s="40" t="s">
        <v>19</v>
      </c>
      <c r="U8" s="52">
        <f t="shared" si="6"/>
        <v>120.53999999999999</v>
      </c>
    </row>
    <row r="9" spans="1:21" s="14" customFormat="1" ht="30" customHeight="1">
      <c r="A9" s="6">
        <f t="shared" si="0"/>
        <v>6</v>
      </c>
      <c r="B9" s="6" t="s">
        <v>81</v>
      </c>
      <c r="C9" s="7" t="s">
        <v>18</v>
      </c>
      <c r="D9" s="7" t="s">
        <v>82</v>
      </c>
      <c r="E9" s="8">
        <v>15</v>
      </c>
      <c r="F9" s="9">
        <f t="shared" si="1"/>
        <v>45</v>
      </c>
      <c r="G9" s="8">
        <v>15</v>
      </c>
      <c r="H9" s="10">
        <f t="shared" si="2"/>
        <v>30</v>
      </c>
      <c r="I9" s="8"/>
      <c r="J9" s="10">
        <f t="shared" si="3"/>
        <v>0</v>
      </c>
      <c r="K9" s="11">
        <f t="shared" si="4"/>
        <v>75</v>
      </c>
      <c r="L9" s="12">
        <v>7.32</v>
      </c>
      <c r="M9" s="13">
        <f t="shared" si="5"/>
        <v>21.96</v>
      </c>
      <c r="N9" s="16"/>
      <c r="O9" s="16"/>
      <c r="P9" s="16">
        <v>20</v>
      </c>
      <c r="Q9" s="16"/>
      <c r="R9" s="16"/>
      <c r="S9" s="16"/>
      <c r="T9" s="40" t="s">
        <v>19</v>
      </c>
      <c r="U9" s="52">
        <f t="shared" si="6"/>
        <v>116.96000000000001</v>
      </c>
    </row>
    <row r="10" spans="1:21" s="14" customFormat="1" ht="30.75" customHeight="1">
      <c r="A10" s="6">
        <f t="shared" si="0"/>
        <v>7</v>
      </c>
      <c r="B10" s="6" t="s">
        <v>112</v>
      </c>
      <c r="C10" s="7" t="s">
        <v>23</v>
      </c>
      <c r="D10" s="7" t="s">
        <v>18</v>
      </c>
      <c r="E10" s="8">
        <v>24</v>
      </c>
      <c r="F10" s="9">
        <f t="shared" si="1"/>
        <v>72</v>
      </c>
      <c r="G10" s="8"/>
      <c r="H10" s="10">
        <f t="shared" si="2"/>
        <v>0</v>
      </c>
      <c r="I10" s="8"/>
      <c r="J10" s="10">
        <f t="shared" si="3"/>
        <v>0</v>
      </c>
      <c r="K10" s="11">
        <f t="shared" si="4"/>
        <v>72</v>
      </c>
      <c r="L10" s="12">
        <v>7.03</v>
      </c>
      <c r="M10" s="13">
        <f t="shared" si="5"/>
        <v>21.09</v>
      </c>
      <c r="N10" s="16"/>
      <c r="O10" s="16"/>
      <c r="P10" s="16"/>
      <c r="Q10" s="16">
        <v>10</v>
      </c>
      <c r="R10" s="16"/>
      <c r="S10" s="16">
        <v>5</v>
      </c>
      <c r="T10" s="40" t="s">
        <v>19</v>
      </c>
      <c r="U10" s="52">
        <f t="shared" si="6"/>
        <v>108.09</v>
      </c>
    </row>
    <row r="11" spans="1:21" s="14" customFormat="1" ht="21" customHeight="1">
      <c r="A11" s="6">
        <f t="shared" si="0"/>
        <v>8</v>
      </c>
      <c r="B11" s="6" t="s">
        <v>148</v>
      </c>
      <c r="C11" s="7" t="s">
        <v>32</v>
      </c>
      <c r="D11" s="7" t="s">
        <v>149</v>
      </c>
      <c r="E11" s="8"/>
      <c r="F11" s="9">
        <f t="shared" si="1"/>
        <v>0</v>
      </c>
      <c r="G11" s="8">
        <v>30.25</v>
      </c>
      <c r="H11" s="10">
        <f t="shared" si="2"/>
        <v>60.5</v>
      </c>
      <c r="I11" s="8">
        <v>3</v>
      </c>
      <c r="J11" s="10">
        <f t="shared" si="3"/>
        <v>3</v>
      </c>
      <c r="K11" s="11">
        <f t="shared" si="4"/>
        <v>63.5</v>
      </c>
      <c r="L11" s="12">
        <v>6.2</v>
      </c>
      <c r="M11" s="13">
        <f t="shared" si="5"/>
        <v>18.6</v>
      </c>
      <c r="N11" s="16"/>
      <c r="O11" s="16"/>
      <c r="P11" s="16"/>
      <c r="Q11" s="16">
        <v>10</v>
      </c>
      <c r="R11" s="16"/>
      <c r="S11" s="16">
        <v>5</v>
      </c>
      <c r="T11" s="40" t="s">
        <v>19</v>
      </c>
      <c r="U11" s="52">
        <f t="shared" si="6"/>
        <v>97.1</v>
      </c>
    </row>
    <row r="12" spans="1:21" s="14" customFormat="1" ht="12.75">
      <c r="A12" s="6">
        <f t="shared" si="0"/>
        <v>9</v>
      </c>
      <c r="B12" s="6" t="s">
        <v>100</v>
      </c>
      <c r="C12" s="7" t="s">
        <v>18</v>
      </c>
      <c r="D12" s="7"/>
      <c r="E12" s="8">
        <v>16</v>
      </c>
      <c r="F12" s="9">
        <f t="shared" si="1"/>
        <v>48</v>
      </c>
      <c r="G12" s="8"/>
      <c r="H12" s="10">
        <f t="shared" si="2"/>
        <v>0</v>
      </c>
      <c r="I12" s="8"/>
      <c r="J12" s="10">
        <f t="shared" si="3"/>
        <v>0</v>
      </c>
      <c r="K12" s="11">
        <f t="shared" si="4"/>
        <v>48</v>
      </c>
      <c r="L12" s="12">
        <v>6.94</v>
      </c>
      <c r="M12" s="13">
        <f t="shared" si="5"/>
        <v>20.82</v>
      </c>
      <c r="N12" s="16"/>
      <c r="O12" s="16"/>
      <c r="P12" s="16">
        <v>20</v>
      </c>
      <c r="Q12" s="16"/>
      <c r="R12" s="16">
        <v>1</v>
      </c>
      <c r="S12" s="16"/>
      <c r="T12" s="40" t="s">
        <v>19</v>
      </c>
      <c r="U12" s="52">
        <f t="shared" si="6"/>
        <v>89.82</v>
      </c>
    </row>
    <row r="13" spans="1:21" s="14" customFormat="1" ht="12.75">
      <c r="A13" s="6">
        <f t="shared" si="0"/>
        <v>10</v>
      </c>
      <c r="B13" s="6" t="s">
        <v>20</v>
      </c>
      <c r="C13" s="7" t="s">
        <v>21</v>
      </c>
      <c r="D13" s="7" t="s">
        <v>18</v>
      </c>
      <c r="E13" s="8"/>
      <c r="F13" s="9">
        <f>E13*3</f>
        <v>0</v>
      </c>
      <c r="G13" s="8"/>
      <c r="H13" s="10">
        <f>G13*2</f>
        <v>0</v>
      </c>
      <c r="I13" s="8">
        <v>28</v>
      </c>
      <c r="J13" s="10">
        <f>I13*1</f>
        <v>28</v>
      </c>
      <c r="K13" s="11">
        <f>F13+H13+J13</f>
        <v>28</v>
      </c>
      <c r="L13" s="12">
        <v>6.01</v>
      </c>
      <c r="M13" s="13">
        <f>L13*3</f>
        <v>18.03</v>
      </c>
      <c r="N13" s="16"/>
      <c r="O13" s="16"/>
      <c r="P13" s="16"/>
      <c r="Q13" s="16">
        <v>10</v>
      </c>
      <c r="R13" s="16">
        <v>1</v>
      </c>
      <c r="S13" s="16"/>
      <c r="T13" s="40" t="s">
        <v>19</v>
      </c>
      <c r="U13" s="52">
        <f>K13+M13+N13+O13+P13+Q13+R13+S13</f>
        <v>57.03</v>
      </c>
    </row>
    <row r="14" spans="1:21" s="14" customFormat="1" ht="12.75">
      <c r="A14" s="6">
        <f t="shared" si="0"/>
        <v>11</v>
      </c>
      <c r="B14" s="6" t="s">
        <v>45</v>
      </c>
      <c r="C14" s="7" t="s">
        <v>18</v>
      </c>
      <c r="D14" s="7" t="s">
        <v>46</v>
      </c>
      <c r="E14" s="8"/>
      <c r="F14" s="9">
        <f>E14*3</f>
        <v>0</v>
      </c>
      <c r="G14" s="8"/>
      <c r="H14" s="10">
        <f>G14*2</f>
        <v>0</v>
      </c>
      <c r="I14" s="8"/>
      <c r="J14" s="10">
        <f>I14*1</f>
        <v>0</v>
      </c>
      <c r="K14" s="94">
        <f>F14+H14+J14</f>
        <v>0</v>
      </c>
      <c r="L14" s="12">
        <v>6.37</v>
      </c>
      <c r="M14" s="13">
        <f>L14*3</f>
        <v>19.11</v>
      </c>
      <c r="N14" s="16"/>
      <c r="O14" s="16"/>
      <c r="P14" s="16">
        <v>20</v>
      </c>
      <c r="Q14" s="16"/>
      <c r="R14" s="16">
        <v>1</v>
      </c>
      <c r="S14" s="16"/>
      <c r="T14" s="40" t="s">
        <v>19</v>
      </c>
      <c r="U14" s="52">
        <f>K14+M14+N14+O14+P14+Q14+R14+S14</f>
        <v>40.11</v>
      </c>
    </row>
    <row r="15" spans="1:21" s="14" customFormat="1" ht="12.75">
      <c r="A15" s="6">
        <f t="shared" si="0"/>
        <v>12</v>
      </c>
      <c r="B15" s="6" t="s">
        <v>122</v>
      </c>
      <c r="C15" s="7" t="s">
        <v>18</v>
      </c>
      <c r="D15" s="7"/>
      <c r="E15" s="8"/>
      <c r="F15" s="9">
        <f>E15*3</f>
        <v>0</v>
      </c>
      <c r="G15" s="8"/>
      <c r="H15" s="10">
        <f>G15*2</f>
        <v>0</v>
      </c>
      <c r="I15" s="8"/>
      <c r="J15" s="10">
        <f>I15*1</f>
        <v>0</v>
      </c>
      <c r="K15" s="94">
        <f>F15+H15+J15</f>
        <v>0</v>
      </c>
      <c r="L15" s="12">
        <v>6.69</v>
      </c>
      <c r="M15" s="13">
        <f>L15*3</f>
        <v>20.07</v>
      </c>
      <c r="N15" s="16"/>
      <c r="O15" s="16"/>
      <c r="P15" s="16">
        <v>20</v>
      </c>
      <c r="Q15" s="16"/>
      <c r="R15" s="16"/>
      <c r="S15" s="16"/>
      <c r="T15" s="40" t="s">
        <v>19</v>
      </c>
      <c r="U15" s="52">
        <f>K15+M15+N15+O15+P15+Q15+R15+S15</f>
        <v>40.07</v>
      </c>
    </row>
    <row r="16" ht="12.75">
      <c r="U16" s="53"/>
    </row>
    <row r="17" spans="5:21" ht="12.75">
      <c r="E17" s="37"/>
      <c r="F17" s="38"/>
      <c r="U17" s="53"/>
    </row>
    <row r="18" spans="5:21" ht="12.75">
      <c r="E18" s="37"/>
      <c r="F18" s="38"/>
      <c r="U18" s="53"/>
    </row>
    <row r="19" spans="5:21" ht="12.75">
      <c r="E19" s="37"/>
      <c r="F19" s="38"/>
      <c r="U19" s="53"/>
    </row>
    <row r="20" ht="12.75">
      <c r="U20" s="53"/>
    </row>
    <row r="21" ht="12.75">
      <c r="U21" s="53"/>
    </row>
    <row r="22" ht="12.75">
      <c r="U22" s="53"/>
    </row>
    <row r="23" ht="12.75">
      <c r="U23" s="53"/>
    </row>
    <row r="24" ht="12.75">
      <c r="U24" s="53"/>
    </row>
    <row r="25" ht="12.75">
      <c r="U25" s="53"/>
    </row>
    <row r="26" ht="12.75">
      <c r="U26" s="53"/>
    </row>
    <row r="27" ht="12.75">
      <c r="U27" s="53"/>
    </row>
    <row r="28" ht="12.75">
      <c r="U28" s="53"/>
    </row>
    <row r="29" ht="12.75">
      <c r="U29" s="53"/>
    </row>
    <row r="30" ht="12.75">
      <c r="U30" s="53"/>
    </row>
    <row r="31" ht="12.75">
      <c r="U31" s="53"/>
    </row>
  </sheetData>
  <sheetProtection password="C626" sheet="1" objects="1" scenarios="1"/>
  <mergeCells count="5">
    <mergeCell ref="E2:K2"/>
    <mergeCell ref="C2:D2"/>
    <mergeCell ref="L2:Q2"/>
    <mergeCell ref="A1:C1"/>
    <mergeCell ref="G1:I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1"/>
  <sheetViews>
    <sheetView zoomScale="75" zoomScaleNormal="75" zoomScalePageLayoutView="0" workbookViewId="0" topLeftCell="A1">
      <selection activeCell="J7" sqref="J7"/>
    </sheetView>
  </sheetViews>
  <sheetFormatPr defaultColWidth="9.00390625" defaultRowHeight="12.75"/>
  <cols>
    <col min="1" max="1" width="4.875" style="30" customWidth="1"/>
    <col min="2" max="2" width="22.75390625" style="30" bestFit="1" customWidth="1"/>
    <col min="3" max="3" width="13.00390625" style="31" customWidth="1"/>
    <col min="4" max="4" width="12.75390625" style="31" customWidth="1"/>
    <col min="5" max="5" width="13.125" style="32" customWidth="1"/>
    <col min="6" max="6" width="7.625" style="33" customWidth="1"/>
    <col min="7" max="7" width="15.125" style="32" customWidth="1"/>
    <col min="8" max="8" width="7.25390625" style="2" customWidth="1"/>
    <col min="9" max="9" width="13.25390625" style="32" customWidth="1"/>
    <col min="10" max="10" width="7.25390625" style="2" customWidth="1"/>
    <col min="11" max="11" width="13.625" style="3" customWidth="1"/>
    <col min="12" max="12" width="8.875" style="34" customWidth="1"/>
    <col min="13" max="13" width="8.75390625" style="35" customWidth="1"/>
    <col min="14" max="14" width="11.625" style="36" customWidth="1"/>
    <col min="15" max="15" width="9.75390625" style="36" customWidth="1"/>
    <col min="16" max="16" width="9.25390625" style="36" customWidth="1"/>
    <col min="17" max="17" width="9.375" style="36" customWidth="1"/>
    <col min="18" max="18" width="9.75390625" style="36" customWidth="1"/>
    <col min="19" max="19" width="12.25390625" style="36" customWidth="1"/>
    <col min="20" max="20" width="8.25390625" style="43" customWidth="1"/>
    <col min="21" max="21" width="8.875" style="35" customWidth="1"/>
  </cols>
  <sheetData>
    <row r="1" spans="1:9" ht="66" customHeight="1" thickBot="1">
      <c r="A1" s="114" t="s">
        <v>202</v>
      </c>
      <c r="B1" s="114"/>
      <c r="C1" s="114"/>
      <c r="D1" s="104"/>
      <c r="E1" s="105"/>
      <c r="G1" s="115" t="s">
        <v>207</v>
      </c>
      <c r="H1" s="116"/>
      <c r="I1" s="116"/>
    </row>
    <row r="2" spans="1:21" s="4" customFormat="1" ht="25.5" customHeight="1" thickBot="1">
      <c r="A2" s="45" t="s">
        <v>0</v>
      </c>
      <c r="B2" s="45" t="s">
        <v>1</v>
      </c>
      <c r="C2" s="109" t="s">
        <v>185</v>
      </c>
      <c r="D2" s="110"/>
      <c r="E2" s="106" t="s">
        <v>2</v>
      </c>
      <c r="F2" s="107"/>
      <c r="G2" s="107"/>
      <c r="H2" s="107"/>
      <c r="I2" s="107"/>
      <c r="J2" s="107"/>
      <c r="K2" s="108"/>
      <c r="L2" s="111" t="s">
        <v>3</v>
      </c>
      <c r="M2" s="112"/>
      <c r="N2" s="112"/>
      <c r="O2" s="112"/>
      <c r="P2" s="112"/>
      <c r="Q2" s="113"/>
      <c r="R2" s="1"/>
      <c r="S2" s="1"/>
      <c r="T2" s="33"/>
      <c r="U2" s="35"/>
    </row>
    <row r="3" spans="1:21" s="39" customFormat="1" ht="51.75" customHeight="1">
      <c r="A3" s="44"/>
      <c r="B3" s="44"/>
      <c r="C3" s="46" t="s">
        <v>186</v>
      </c>
      <c r="D3" s="46" t="s">
        <v>187</v>
      </c>
      <c r="E3" s="54" t="s">
        <v>188</v>
      </c>
      <c r="F3" s="47" t="s">
        <v>4</v>
      </c>
      <c r="G3" s="54" t="s">
        <v>182</v>
      </c>
      <c r="H3" s="47" t="s">
        <v>5</v>
      </c>
      <c r="I3" s="54" t="s">
        <v>189</v>
      </c>
      <c r="J3" s="47" t="s">
        <v>6</v>
      </c>
      <c r="K3" s="47" t="s">
        <v>7</v>
      </c>
      <c r="L3" s="48" t="s">
        <v>8</v>
      </c>
      <c r="M3" s="48" t="s">
        <v>9</v>
      </c>
      <c r="N3" s="56" t="s">
        <v>10</v>
      </c>
      <c r="O3" s="56" t="s">
        <v>11</v>
      </c>
      <c r="P3" s="56" t="s">
        <v>183</v>
      </c>
      <c r="Q3" s="56" t="s">
        <v>12</v>
      </c>
      <c r="R3" s="57" t="s">
        <v>13</v>
      </c>
      <c r="S3" s="57" t="s">
        <v>184</v>
      </c>
      <c r="T3" s="55" t="s">
        <v>14</v>
      </c>
      <c r="U3" s="51" t="s">
        <v>15</v>
      </c>
    </row>
    <row r="4" spans="1:21" s="14" customFormat="1" ht="30" customHeight="1">
      <c r="A4" s="61">
        <v>1</v>
      </c>
      <c r="B4" s="61" t="s">
        <v>171</v>
      </c>
      <c r="C4" s="62" t="s">
        <v>23</v>
      </c>
      <c r="D4" s="62" t="s">
        <v>172</v>
      </c>
      <c r="E4" s="63">
        <v>60.75</v>
      </c>
      <c r="F4" s="100">
        <f aca="true" t="shared" si="0" ref="F4:F15">E4*3</f>
        <v>182.25</v>
      </c>
      <c r="G4" s="63"/>
      <c r="H4" s="65">
        <f aca="true" t="shared" si="1" ref="H4:H15">G4*2</f>
        <v>0</v>
      </c>
      <c r="I4" s="63">
        <v>9</v>
      </c>
      <c r="J4" s="65">
        <f aca="true" t="shared" si="2" ref="J4:J15">I4*1</f>
        <v>9</v>
      </c>
      <c r="K4" s="66">
        <f aca="true" t="shared" si="3" ref="K4:K15">F4+H4+J4</f>
        <v>191.25</v>
      </c>
      <c r="L4" s="67">
        <v>7.05</v>
      </c>
      <c r="M4" s="68">
        <f aca="true" t="shared" si="4" ref="M4:M15">L4*3</f>
        <v>21.15</v>
      </c>
      <c r="N4" s="69">
        <v>20</v>
      </c>
      <c r="O4" s="69"/>
      <c r="P4" s="69">
        <v>20</v>
      </c>
      <c r="Q4" s="69"/>
      <c r="R4" s="69"/>
      <c r="S4" s="69"/>
      <c r="T4" s="70" t="s">
        <v>19</v>
      </c>
      <c r="U4" s="71">
        <f aca="true" t="shared" si="5" ref="U4:U15">K4+M4+N4+O4+P4+Q4+R4+S4</f>
        <v>252.4</v>
      </c>
    </row>
    <row r="5" spans="1:21" s="14" customFormat="1" ht="21.75" customHeight="1">
      <c r="A5" s="6">
        <f aca="true" t="shared" si="6" ref="A5:A15">A4+1</f>
        <v>2</v>
      </c>
      <c r="B5" s="6" t="s">
        <v>22</v>
      </c>
      <c r="C5" s="7" t="s">
        <v>23</v>
      </c>
      <c r="D5" s="7" t="s">
        <v>24</v>
      </c>
      <c r="E5" s="8">
        <v>44</v>
      </c>
      <c r="F5" s="9">
        <f t="shared" si="0"/>
        <v>132</v>
      </c>
      <c r="G5" s="8">
        <v>8.25</v>
      </c>
      <c r="H5" s="10">
        <f t="shared" si="1"/>
        <v>16.5</v>
      </c>
      <c r="I5" s="8">
        <v>34.5</v>
      </c>
      <c r="J5" s="10">
        <f t="shared" si="2"/>
        <v>34.5</v>
      </c>
      <c r="K5" s="11">
        <f t="shared" si="3"/>
        <v>183</v>
      </c>
      <c r="L5" s="12">
        <v>5.98</v>
      </c>
      <c r="M5" s="13">
        <f t="shared" si="4"/>
        <v>17.94</v>
      </c>
      <c r="N5" s="16"/>
      <c r="O5" s="16"/>
      <c r="P5" s="16">
        <v>20</v>
      </c>
      <c r="Q5" s="16"/>
      <c r="R5" s="16"/>
      <c r="S5" s="16">
        <v>10</v>
      </c>
      <c r="T5" s="40" t="s">
        <v>19</v>
      </c>
      <c r="U5" s="52">
        <f t="shared" si="5"/>
        <v>230.94</v>
      </c>
    </row>
    <row r="6" spans="1:21" s="14" customFormat="1" ht="21.75" customHeight="1">
      <c r="A6" s="6">
        <f t="shared" si="6"/>
        <v>3</v>
      </c>
      <c r="B6" s="6" t="s">
        <v>77</v>
      </c>
      <c r="C6" s="7" t="s">
        <v>23</v>
      </c>
      <c r="D6" s="7"/>
      <c r="E6" s="8">
        <v>57.5</v>
      </c>
      <c r="F6" s="9">
        <f t="shared" si="0"/>
        <v>172.5</v>
      </c>
      <c r="G6" s="8"/>
      <c r="H6" s="10">
        <f t="shared" si="1"/>
        <v>0</v>
      </c>
      <c r="I6" s="8"/>
      <c r="J6" s="10">
        <f t="shared" si="2"/>
        <v>0</v>
      </c>
      <c r="K6" s="11">
        <f t="shared" si="3"/>
        <v>172.5</v>
      </c>
      <c r="L6" s="12">
        <v>6.8</v>
      </c>
      <c r="M6" s="13">
        <f t="shared" si="4"/>
        <v>20.4</v>
      </c>
      <c r="N6" s="16"/>
      <c r="O6" s="16"/>
      <c r="P6" s="16">
        <v>20</v>
      </c>
      <c r="Q6" s="16"/>
      <c r="R6" s="16">
        <v>1</v>
      </c>
      <c r="S6" s="16">
        <v>15</v>
      </c>
      <c r="T6" s="40" t="s">
        <v>19</v>
      </c>
      <c r="U6" s="52">
        <f t="shared" si="5"/>
        <v>228.9</v>
      </c>
    </row>
    <row r="7" spans="1:21" s="14" customFormat="1" ht="21.75" customHeight="1">
      <c r="A7" s="6">
        <f t="shared" si="6"/>
        <v>4</v>
      </c>
      <c r="B7" s="6" t="s">
        <v>151</v>
      </c>
      <c r="C7" s="7" t="s">
        <v>23</v>
      </c>
      <c r="D7" s="7"/>
      <c r="E7" s="8">
        <v>42</v>
      </c>
      <c r="F7" s="9">
        <f t="shared" si="0"/>
        <v>126</v>
      </c>
      <c r="G7" s="8"/>
      <c r="H7" s="10">
        <f t="shared" si="1"/>
        <v>0</v>
      </c>
      <c r="I7" s="8"/>
      <c r="J7" s="10">
        <f t="shared" si="2"/>
        <v>0</v>
      </c>
      <c r="K7" s="11">
        <f t="shared" si="3"/>
        <v>126</v>
      </c>
      <c r="L7" s="12">
        <v>6.75</v>
      </c>
      <c r="M7" s="13">
        <f t="shared" si="4"/>
        <v>20.25</v>
      </c>
      <c r="N7" s="16"/>
      <c r="O7" s="16"/>
      <c r="P7" s="16">
        <v>20</v>
      </c>
      <c r="Q7" s="16"/>
      <c r="R7" s="16"/>
      <c r="S7" s="16"/>
      <c r="T7" s="40" t="s">
        <v>19</v>
      </c>
      <c r="U7" s="52">
        <f t="shared" si="5"/>
        <v>166.25</v>
      </c>
    </row>
    <row r="8" spans="1:21" s="14" customFormat="1" ht="21.75" customHeight="1">
      <c r="A8" s="6">
        <f t="shared" si="6"/>
        <v>5</v>
      </c>
      <c r="B8" s="6" t="s">
        <v>29</v>
      </c>
      <c r="C8" s="7" t="s">
        <v>23</v>
      </c>
      <c r="D8" s="7" t="s">
        <v>30</v>
      </c>
      <c r="E8" s="8">
        <v>38.75</v>
      </c>
      <c r="F8" s="87">
        <f t="shared" si="0"/>
        <v>116.25</v>
      </c>
      <c r="G8" s="8"/>
      <c r="H8" s="10">
        <f t="shared" si="1"/>
        <v>0</v>
      </c>
      <c r="I8" s="8"/>
      <c r="J8" s="10">
        <f t="shared" si="2"/>
        <v>0</v>
      </c>
      <c r="K8" s="11">
        <f t="shared" si="3"/>
        <v>116.25</v>
      </c>
      <c r="L8" s="12">
        <v>7.33</v>
      </c>
      <c r="M8" s="13">
        <f t="shared" si="4"/>
        <v>21.990000000000002</v>
      </c>
      <c r="N8" s="16"/>
      <c r="O8" s="16"/>
      <c r="P8" s="16">
        <v>20</v>
      </c>
      <c r="Q8" s="16"/>
      <c r="R8" s="16">
        <v>1</v>
      </c>
      <c r="S8" s="16"/>
      <c r="T8" s="40" t="s">
        <v>19</v>
      </c>
      <c r="U8" s="52">
        <f t="shared" si="5"/>
        <v>159.24</v>
      </c>
    </row>
    <row r="9" spans="1:21" s="14" customFormat="1" ht="21.75" customHeight="1">
      <c r="A9" s="6">
        <f t="shared" si="6"/>
        <v>6</v>
      </c>
      <c r="B9" s="6" t="s">
        <v>65</v>
      </c>
      <c r="C9" s="7" t="s">
        <v>23</v>
      </c>
      <c r="D9" s="7" t="s">
        <v>66</v>
      </c>
      <c r="E9" s="8">
        <v>16</v>
      </c>
      <c r="F9" s="9">
        <f t="shared" si="0"/>
        <v>48</v>
      </c>
      <c r="G9" s="8">
        <v>6.25</v>
      </c>
      <c r="H9" s="10">
        <f t="shared" si="1"/>
        <v>12.5</v>
      </c>
      <c r="I9" s="8">
        <v>8.75</v>
      </c>
      <c r="J9" s="10">
        <f t="shared" si="2"/>
        <v>8.75</v>
      </c>
      <c r="K9" s="11">
        <f t="shared" si="3"/>
        <v>69.25</v>
      </c>
      <c r="L9" s="12">
        <v>7.39</v>
      </c>
      <c r="M9" s="13">
        <f t="shared" si="4"/>
        <v>22.169999999999998</v>
      </c>
      <c r="N9" s="16"/>
      <c r="O9" s="16">
        <v>30</v>
      </c>
      <c r="P9" s="16">
        <v>20</v>
      </c>
      <c r="Q9" s="16"/>
      <c r="R9" s="16"/>
      <c r="S9" s="16"/>
      <c r="T9" s="40" t="s">
        <v>19</v>
      </c>
      <c r="U9" s="52">
        <f t="shared" si="5"/>
        <v>141.42000000000002</v>
      </c>
    </row>
    <row r="10" spans="1:21" s="14" customFormat="1" ht="21.75" customHeight="1">
      <c r="A10" s="6">
        <f t="shared" si="6"/>
        <v>7</v>
      </c>
      <c r="B10" s="6" t="s">
        <v>73</v>
      </c>
      <c r="C10" s="7" t="s">
        <v>23</v>
      </c>
      <c r="D10" s="7" t="s">
        <v>66</v>
      </c>
      <c r="E10" s="8">
        <v>17.25</v>
      </c>
      <c r="F10" s="87">
        <f t="shared" si="0"/>
        <v>51.75</v>
      </c>
      <c r="G10" s="8">
        <v>8</v>
      </c>
      <c r="H10" s="10">
        <f t="shared" si="1"/>
        <v>16</v>
      </c>
      <c r="I10" s="8">
        <v>9.25</v>
      </c>
      <c r="J10" s="10">
        <f t="shared" si="2"/>
        <v>9.25</v>
      </c>
      <c r="K10" s="11">
        <f t="shared" si="3"/>
        <v>77</v>
      </c>
      <c r="L10" s="12">
        <v>7</v>
      </c>
      <c r="M10" s="13">
        <f t="shared" si="4"/>
        <v>21</v>
      </c>
      <c r="N10" s="16"/>
      <c r="O10" s="16"/>
      <c r="P10" s="16">
        <v>20</v>
      </c>
      <c r="Q10" s="16"/>
      <c r="R10" s="16">
        <v>1</v>
      </c>
      <c r="S10" s="16"/>
      <c r="T10" s="40" t="s">
        <v>19</v>
      </c>
      <c r="U10" s="52">
        <f t="shared" si="5"/>
        <v>119</v>
      </c>
    </row>
    <row r="11" spans="1:21" s="14" customFormat="1" ht="21.75" customHeight="1">
      <c r="A11" s="6">
        <f t="shared" si="6"/>
        <v>8</v>
      </c>
      <c r="B11" s="23" t="s">
        <v>112</v>
      </c>
      <c r="C11" s="24" t="s">
        <v>23</v>
      </c>
      <c r="D11" s="24" t="s">
        <v>18</v>
      </c>
      <c r="E11" s="25">
        <v>24</v>
      </c>
      <c r="F11" s="26">
        <f t="shared" si="0"/>
        <v>72</v>
      </c>
      <c r="G11" s="25"/>
      <c r="H11" s="5">
        <f t="shared" si="1"/>
        <v>0</v>
      </c>
      <c r="I11" s="25"/>
      <c r="J11" s="5">
        <f t="shared" si="2"/>
        <v>0</v>
      </c>
      <c r="K11" s="27">
        <f t="shared" si="3"/>
        <v>72</v>
      </c>
      <c r="L11" s="12">
        <v>7.03</v>
      </c>
      <c r="M11" s="28">
        <f t="shared" si="4"/>
        <v>21.09</v>
      </c>
      <c r="N11" s="50"/>
      <c r="O11" s="50"/>
      <c r="P11" s="50">
        <v>20</v>
      </c>
      <c r="Q11" s="50"/>
      <c r="R11" s="50"/>
      <c r="S11" s="50">
        <v>5</v>
      </c>
      <c r="T11" s="41" t="s">
        <v>19</v>
      </c>
      <c r="U11" s="52">
        <f t="shared" si="5"/>
        <v>118.09</v>
      </c>
    </row>
    <row r="12" spans="1:21" s="14" customFormat="1" ht="21.75" customHeight="1">
      <c r="A12" s="6">
        <f t="shared" si="6"/>
        <v>9</v>
      </c>
      <c r="B12" s="6" t="s">
        <v>69</v>
      </c>
      <c r="C12" s="7" t="s">
        <v>23</v>
      </c>
      <c r="D12" s="7"/>
      <c r="E12" s="8">
        <v>8</v>
      </c>
      <c r="F12" s="9">
        <f t="shared" si="0"/>
        <v>24</v>
      </c>
      <c r="G12" s="8"/>
      <c r="H12" s="10">
        <f t="shared" si="1"/>
        <v>0</v>
      </c>
      <c r="I12" s="8"/>
      <c r="J12" s="10">
        <f t="shared" si="2"/>
        <v>0</v>
      </c>
      <c r="K12" s="11">
        <f t="shared" si="3"/>
        <v>24</v>
      </c>
      <c r="L12" s="12">
        <v>7.02</v>
      </c>
      <c r="M12" s="13">
        <f t="shared" si="4"/>
        <v>21.06</v>
      </c>
      <c r="N12" s="16"/>
      <c r="O12" s="16"/>
      <c r="P12" s="16">
        <v>20</v>
      </c>
      <c r="Q12" s="16"/>
      <c r="R12" s="16"/>
      <c r="S12" s="16"/>
      <c r="T12" s="40" t="s">
        <v>19</v>
      </c>
      <c r="U12" s="52">
        <f t="shared" si="5"/>
        <v>65.06</v>
      </c>
    </row>
    <row r="13" spans="1:21" s="14" customFormat="1" ht="21.75" customHeight="1">
      <c r="A13" s="6">
        <f t="shared" si="6"/>
        <v>10</v>
      </c>
      <c r="B13" s="23" t="s">
        <v>162</v>
      </c>
      <c r="C13" s="24" t="s">
        <v>23</v>
      </c>
      <c r="D13" s="24" t="s">
        <v>40</v>
      </c>
      <c r="E13" s="25"/>
      <c r="F13" s="26">
        <f t="shared" si="0"/>
        <v>0</v>
      </c>
      <c r="G13" s="25"/>
      <c r="H13" s="5">
        <f t="shared" si="1"/>
        <v>0</v>
      </c>
      <c r="I13" s="25"/>
      <c r="J13" s="5">
        <f t="shared" si="2"/>
        <v>0</v>
      </c>
      <c r="K13" s="95">
        <f t="shared" si="3"/>
        <v>0</v>
      </c>
      <c r="L13" s="12">
        <v>7.55</v>
      </c>
      <c r="M13" s="28">
        <f t="shared" si="4"/>
        <v>22.65</v>
      </c>
      <c r="N13" s="50"/>
      <c r="O13" s="50"/>
      <c r="P13" s="50">
        <v>20</v>
      </c>
      <c r="Q13" s="50"/>
      <c r="R13" s="50"/>
      <c r="S13" s="50"/>
      <c r="T13" s="41" t="s">
        <v>19</v>
      </c>
      <c r="U13" s="52">
        <f t="shared" si="5"/>
        <v>42.65</v>
      </c>
    </row>
    <row r="14" spans="1:21" s="14" customFormat="1" ht="21.75" customHeight="1">
      <c r="A14" s="6">
        <f t="shared" si="6"/>
        <v>11</v>
      </c>
      <c r="B14" s="23" t="s">
        <v>174</v>
      </c>
      <c r="C14" s="24" t="s">
        <v>23</v>
      </c>
      <c r="D14" s="24" t="s">
        <v>26</v>
      </c>
      <c r="E14" s="25"/>
      <c r="F14" s="26">
        <f t="shared" si="0"/>
        <v>0</v>
      </c>
      <c r="G14" s="25"/>
      <c r="H14" s="5">
        <f t="shared" si="1"/>
        <v>0</v>
      </c>
      <c r="I14" s="25"/>
      <c r="J14" s="5">
        <f t="shared" si="2"/>
        <v>0</v>
      </c>
      <c r="K14" s="95">
        <f t="shared" si="3"/>
        <v>0</v>
      </c>
      <c r="L14" s="12">
        <v>7.5</v>
      </c>
      <c r="M14" s="28">
        <f t="shared" si="4"/>
        <v>22.5</v>
      </c>
      <c r="N14" s="50"/>
      <c r="O14" s="50"/>
      <c r="P14" s="50">
        <v>20</v>
      </c>
      <c r="Q14" s="50"/>
      <c r="R14" s="50"/>
      <c r="S14" s="50"/>
      <c r="T14" s="41" t="s">
        <v>19</v>
      </c>
      <c r="U14" s="52">
        <f t="shared" si="5"/>
        <v>42.5</v>
      </c>
    </row>
    <row r="15" spans="1:21" s="14" customFormat="1" ht="21.75" customHeight="1">
      <c r="A15" s="6">
        <f t="shared" si="6"/>
        <v>12</v>
      </c>
      <c r="B15" s="23" t="s">
        <v>144</v>
      </c>
      <c r="C15" s="24" t="s">
        <v>23</v>
      </c>
      <c r="D15" s="24"/>
      <c r="E15" s="25"/>
      <c r="F15" s="26">
        <f t="shared" si="0"/>
        <v>0</v>
      </c>
      <c r="G15" s="25"/>
      <c r="H15" s="5">
        <f t="shared" si="1"/>
        <v>0</v>
      </c>
      <c r="I15" s="25"/>
      <c r="J15" s="5">
        <f t="shared" si="2"/>
        <v>0</v>
      </c>
      <c r="K15" s="95">
        <f t="shared" si="3"/>
        <v>0</v>
      </c>
      <c r="L15" s="12">
        <v>7.31</v>
      </c>
      <c r="M15" s="28">
        <f t="shared" si="4"/>
        <v>21.93</v>
      </c>
      <c r="N15" s="50"/>
      <c r="O15" s="50"/>
      <c r="P15" s="50">
        <v>20</v>
      </c>
      <c r="Q15" s="50"/>
      <c r="R15" s="50"/>
      <c r="S15" s="50"/>
      <c r="T15" s="41" t="s">
        <v>19</v>
      </c>
      <c r="U15" s="52">
        <f t="shared" si="5"/>
        <v>41.93</v>
      </c>
    </row>
    <row r="16" ht="12.75">
      <c r="U16" s="53"/>
    </row>
    <row r="17" spans="5:21" ht="12.75">
      <c r="E17" s="37"/>
      <c r="F17" s="38"/>
      <c r="U17" s="53"/>
    </row>
    <row r="18" spans="5:21" ht="12.75">
      <c r="E18" s="37"/>
      <c r="F18" s="38"/>
      <c r="U18" s="53"/>
    </row>
    <row r="19" spans="5:21" ht="12.75">
      <c r="E19" s="37"/>
      <c r="F19" s="38"/>
      <c r="U19" s="53"/>
    </row>
    <row r="20" ht="12.75">
      <c r="U20" s="53"/>
    </row>
    <row r="21" ht="12.75">
      <c r="U21" s="53"/>
    </row>
    <row r="22" ht="12.75">
      <c r="U22" s="53"/>
    </row>
    <row r="23" ht="12.75">
      <c r="U23" s="53"/>
    </row>
    <row r="24" ht="12.75">
      <c r="U24" s="53"/>
    </row>
    <row r="25" ht="12.75">
      <c r="U25" s="53"/>
    </row>
    <row r="26" ht="12.75">
      <c r="U26" s="53"/>
    </row>
    <row r="27" ht="12.75">
      <c r="U27" s="53"/>
    </row>
    <row r="28" ht="12.75">
      <c r="U28" s="53"/>
    </row>
    <row r="29" ht="12.75">
      <c r="U29" s="53"/>
    </row>
    <row r="30" ht="12.75">
      <c r="U30" s="53"/>
    </row>
    <row r="31" ht="12.75">
      <c r="U31" s="53"/>
    </row>
  </sheetData>
  <sheetProtection password="C626" sheet="1" objects="1" scenarios="1"/>
  <mergeCells count="5">
    <mergeCell ref="E2:K2"/>
    <mergeCell ref="C2:D2"/>
    <mergeCell ref="L2:Q2"/>
    <mergeCell ref="A1:C1"/>
    <mergeCell ref="G1:I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DHMOS</dc:creator>
  <cp:keywords/>
  <dc:description/>
  <cp:lastModifiedBy>Δασκαλάκη Ζωή</cp:lastModifiedBy>
  <cp:lastPrinted>2011-11-25T13:02:38Z</cp:lastPrinted>
  <dcterms:created xsi:type="dcterms:W3CDTF">2011-11-23T11:15:04Z</dcterms:created>
  <dcterms:modified xsi:type="dcterms:W3CDTF">2011-12-07T09:45:15Z</dcterms:modified>
  <cp:category/>
  <cp:version/>
  <cp:contentType/>
  <cp:contentStatus/>
</cp:coreProperties>
</file>